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a\Documents\Sportshall\Sportshall 19-11-2023\"/>
    </mc:Choice>
  </mc:AlternateContent>
  <xr:revisionPtr revIDLastSave="0" documentId="13_ncr:1_{D2F0C815-2CAA-474D-B90F-BA65E25EC21A}" xr6:coauthVersionLast="47" xr6:coauthVersionMax="47" xr10:uidLastSave="{00000000-0000-0000-0000-000000000000}"/>
  <bookViews>
    <workbookView xWindow="-108" yWindow="-108" windowWidth="23256" windowHeight="12456" firstSheet="14" activeTab="14" xr2:uid="{DB3738B7-BD00-4B87-8A0B-05E52ACB1731}"/>
  </bookViews>
  <sheets>
    <sheet name="Club" sheetId="1" state="hidden" r:id="rId1"/>
    <sheet name="Athlete" sheetId="2" state="hidden" r:id="rId2"/>
    <sheet name="Event" sheetId="3" state="hidden" r:id="rId3"/>
    <sheet name="2LAP" sheetId="4" state="hidden" r:id="rId4"/>
    <sheet name="4LAP" sheetId="12" state="hidden" r:id="rId5"/>
    <sheet name="6LAP" sheetId="13" state="hidden" r:id="rId6"/>
    <sheet name="TJ" sheetId="19" state="hidden" r:id="rId7"/>
    <sheet name="SB" sheetId="18" state="hidden" r:id="rId8"/>
    <sheet name="LJ" sheetId="17" state="hidden" r:id="rId9"/>
    <sheet name="SHOT" sheetId="16" state="hidden" r:id="rId10"/>
    <sheet name="VJ" sheetId="5" state="hidden" r:id="rId11"/>
    <sheet name="PAAR" sheetId="6" state="hidden" r:id="rId12"/>
    <sheet name="4X2LAP" sheetId="14" state="hidden" r:id="rId13"/>
    <sheet name="OBSTACLE" sheetId="15" state="hidden" r:id="rId14"/>
    <sheet name="Club Results" sheetId="7" r:id="rId15"/>
    <sheet name="Athlete Scores" sheetId="10" r:id="rId16"/>
    <sheet name="Athlete Results" sheetId="8" r:id="rId17"/>
    <sheet name="Fees" sheetId="11" state="hidden" r:id="rId18"/>
  </sheets>
  <definedNames>
    <definedName name="_xlnm._FilterDatabase" localSheetId="1" hidden="1">Athlete!$A$1:$D$1</definedName>
    <definedName name="_xlnm._FilterDatabase" localSheetId="16" hidden="1">'Athlete Results'!$A$1:$K$37</definedName>
    <definedName name="_xlnm._FilterDatabase" localSheetId="15" hidden="1">'Athlete Scores'!$A$1:$K$37</definedName>
    <definedName name="_xlnm._FilterDatabase" localSheetId="0" hidden="1">Club!$A$1:$A$25</definedName>
    <definedName name="_xlnm._FilterDatabase" localSheetId="14" hidden="1">'Club Results'!$A$1:$K$10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4" l="1"/>
  <c r="F4" i="14"/>
  <c r="E5" i="14"/>
  <c r="F5" i="14" s="1"/>
  <c r="E6" i="14"/>
  <c r="F6" i="14" s="1"/>
  <c r="C4" i="14"/>
  <c r="C5" i="14"/>
  <c r="C6" i="14"/>
  <c r="E6" i="6"/>
  <c r="F6" i="6" s="1"/>
  <c r="C6" i="6"/>
  <c r="E5" i="6"/>
  <c r="F5" i="6" s="1"/>
  <c r="C5" i="6"/>
  <c r="E4" i="6"/>
  <c r="F4" i="6" s="1"/>
  <c r="C4" i="6"/>
  <c r="F20" i="12"/>
  <c r="D20" i="12"/>
  <c r="E20" i="12" s="1"/>
  <c r="F19" i="12"/>
  <c r="D19" i="12"/>
  <c r="E19" i="12" s="1"/>
  <c r="F18" i="12"/>
  <c r="D18" i="12"/>
  <c r="E18" i="12" s="1"/>
  <c r="F17" i="12"/>
  <c r="D17" i="12"/>
  <c r="E17" i="12" s="1"/>
  <c r="F16" i="12"/>
  <c r="D16" i="12"/>
  <c r="E16" i="12" s="1"/>
  <c r="F15" i="12"/>
  <c r="D15" i="12"/>
  <c r="E15" i="12" s="1"/>
  <c r="F14" i="12"/>
  <c r="D14" i="12"/>
  <c r="E14" i="12" s="1"/>
  <c r="F13" i="12"/>
  <c r="D13" i="12"/>
  <c r="E13" i="12" s="1"/>
  <c r="F12" i="12"/>
  <c r="D12" i="12"/>
  <c r="E12" i="12" s="1"/>
  <c r="F11" i="12"/>
  <c r="D11" i="12"/>
  <c r="E11" i="12" s="1"/>
  <c r="F10" i="12"/>
  <c r="D10" i="12"/>
  <c r="E10" i="12" s="1"/>
  <c r="F9" i="12"/>
  <c r="D9" i="12"/>
  <c r="E9" i="12" s="1"/>
  <c r="F8" i="12"/>
  <c r="D8" i="12"/>
  <c r="E8" i="12" s="1"/>
  <c r="F7" i="12"/>
  <c r="D7" i="12"/>
  <c r="E7" i="12" s="1"/>
  <c r="F6" i="12"/>
  <c r="D6" i="12"/>
  <c r="E6" i="12" s="1"/>
  <c r="F5" i="12"/>
  <c r="D5" i="12"/>
  <c r="E5" i="12" s="1"/>
  <c r="F4" i="12"/>
  <c r="D4" i="12"/>
  <c r="E4" i="12" s="1"/>
  <c r="F17" i="4"/>
  <c r="D17" i="4"/>
  <c r="E17" i="4" s="1"/>
  <c r="F16" i="4"/>
  <c r="D16" i="4"/>
  <c r="E16" i="4" s="1"/>
  <c r="F15" i="4"/>
  <c r="D15" i="4"/>
  <c r="E15" i="4" s="1"/>
  <c r="F14" i="4"/>
  <c r="D14" i="4"/>
  <c r="E14" i="4" s="1"/>
  <c r="F13" i="4"/>
  <c r="D13" i="4"/>
  <c r="E13" i="4" s="1"/>
  <c r="F12" i="4"/>
  <c r="D12" i="4"/>
  <c r="E12" i="4" s="1"/>
  <c r="F11" i="4"/>
  <c r="D11" i="4"/>
  <c r="E11" i="4" s="1"/>
  <c r="F10" i="4"/>
  <c r="D10" i="4"/>
  <c r="E10" i="4" s="1"/>
  <c r="F9" i="4"/>
  <c r="D9" i="4"/>
  <c r="E9" i="4" s="1"/>
  <c r="F8" i="4"/>
  <c r="D8" i="4"/>
  <c r="E8" i="4" s="1"/>
  <c r="F7" i="4"/>
  <c r="D7" i="4"/>
  <c r="E7" i="4" s="1"/>
  <c r="F6" i="4"/>
  <c r="D6" i="4"/>
  <c r="E6" i="4" s="1"/>
  <c r="F5" i="4"/>
  <c r="D5" i="4"/>
  <c r="E5" i="4" s="1"/>
  <c r="F4" i="4"/>
  <c r="D4" i="4"/>
  <c r="E4" i="4" s="1"/>
  <c r="F21" i="18"/>
  <c r="D21" i="18"/>
  <c r="E21" i="18" s="1"/>
  <c r="F20" i="18"/>
  <c r="D20" i="18"/>
  <c r="E20" i="18" s="1"/>
  <c r="F19" i="18"/>
  <c r="D19" i="18"/>
  <c r="E19" i="18" s="1"/>
  <c r="F18" i="18"/>
  <c r="D18" i="18"/>
  <c r="E18" i="18" s="1"/>
  <c r="F17" i="18"/>
  <c r="D17" i="18"/>
  <c r="E17" i="18" s="1"/>
  <c r="F16" i="18"/>
  <c r="D16" i="18"/>
  <c r="E16" i="18" s="1"/>
  <c r="F15" i="18"/>
  <c r="D15" i="18"/>
  <c r="E15" i="18" s="1"/>
  <c r="F14" i="18"/>
  <c r="D14" i="18"/>
  <c r="E14" i="18" s="1"/>
  <c r="F13" i="18"/>
  <c r="D13" i="18"/>
  <c r="E13" i="18" s="1"/>
  <c r="F12" i="18"/>
  <c r="D12" i="18"/>
  <c r="E12" i="18" s="1"/>
  <c r="F11" i="18"/>
  <c r="D11" i="18"/>
  <c r="E11" i="18" s="1"/>
  <c r="F10" i="18"/>
  <c r="D10" i="18"/>
  <c r="E10" i="18" s="1"/>
  <c r="F9" i="18"/>
  <c r="D9" i="18"/>
  <c r="E9" i="18" s="1"/>
  <c r="F8" i="18"/>
  <c r="D8" i="18"/>
  <c r="E8" i="18" s="1"/>
  <c r="F7" i="18"/>
  <c r="D7" i="18"/>
  <c r="E7" i="18" s="1"/>
  <c r="F6" i="18"/>
  <c r="D6" i="18"/>
  <c r="E6" i="18" s="1"/>
  <c r="F5" i="18"/>
  <c r="D5" i="18"/>
  <c r="E5" i="18" s="1"/>
  <c r="F4" i="18"/>
  <c r="D4" i="18"/>
  <c r="E4" i="18" s="1"/>
  <c r="F15" i="19"/>
  <c r="D15" i="19"/>
  <c r="E15" i="19" s="1"/>
  <c r="F14" i="19"/>
  <c r="D14" i="19"/>
  <c r="E14" i="19" s="1"/>
  <c r="F13" i="19"/>
  <c r="D13" i="19"/>
  <c r="E13" i="19" s="1"/>
  <c r="F12" i="19"/>
  <c r="D12" i="19"/>
  <c r="E12" i="19" s="1"/>
  <c r="F11" i="19"/>
  <c r="D11" i="19"/>
  <c r="E11" i="19" s="1"/>
  <c r="F10" i="19"/>
  <c r="D10" i="19"/>
  <c r="E10" i="19" s="1"/>
  <c r="F9" i="19"/>
  <c r="D9" i="19"/>
  <c r="E9" i="19" s="1"/>
  <c r="F8" i="19"/>
  <c r="D8" i="19"/>
  <c r="E8" i="19" s="1"/>
  <c r="F7" i="19"/>
  <c r="D7" i="19"/>
  <c r="E7" i="19" s="1"/>
  <c r="F6" i="19"/>
  <c r="D6" i="19"/>
  <c r="E6" i="19" s="1"/>
  <c r="F5" i="19"/>
  <c r="D5" i="19"/>
  <c r="E5" i="19" s="1"/>
  <c r="F4" i="19"/>
  <c r="D4" i="19"/>
  <c r="E4" i="19" s="1"/>
  <c r="F23" i="17"/>
  <c r="D23" i="17"/>
  <c r="E23" i="17" s="1"/>
  <c r="F22" i="17"/>
  <c r="D22" i="17"/>
  <c r="E22" i="17" s="1"/>
  <c r="F21" i="17"/>
  <c r="D21" i="17"/>
  <c r="E21" i="17" s="1"/>
  <c r="F20" i="17"/>
  <c r="D20" i="17"/>
  <c r="E20" i="17" s="1"/>
  <c r="F19" i="17"/>
  <c r="D19" i="17"/>
  <c r="E19" i="17" s="1"/>
  <c r="F18" i="17"/>
  <c r="D18" i="17"/>
  <c r="E18" i="17" s="1"/>
  <c r="F17" i="17"/>
  <c r="D17" i="17"/>
  <c r="E17" i="17" s="1"/>
  <c r="F16" i="17"/>
  <c r="D16" i="17"/>
  <c r="E16" i="17" s="1"/>
  <c r="F15" i="17"/>
  <c r="D15" i="17"/>
  <c r="E15" i="17" s="1"/>
  <c r="F14" i="17"/>
  <c r="D14" i="17"/>
  <c r="E14" i="17" s="1"/>
  <c r="F13" i="17"/>
  <c r="D13" i="17"/>
  <c r="E13" i="17" s="1"/>
  <c r="F12" i="17"/>
  <c r="D12" i="17"/>
  <c r="E12" i="17" s="1"/>
  <c r="F11" i="17"/>
  <c r="D11" i="17"/>
  <c r="E11" i="17" s="1"/>
  <c r="F10" i="17"/>
  <c r="D10" i="17"/>
  <c r="E10" i="17" s="1"/>
  <c r="F9" i="17"/>
  <c r="D9" i="17"/>
  <c r="E9" i="17" s="1"/>
  <c r="F8" i="17"/>
  <c r="D8" i="17"/>
  <c r="E8" i="17" s="1"/>
  <c r="F7" i="17"/>
  <c r="D7" i="17"/>
  <c r="E7" i="17" s="1"/>
  <c r="F6" i="17"/>
  <c r="D6" i="17"/>
  <c r="E6" i="17" s="1"/>
  <c r="F5" i="17"/>
  <c r="D5" i="17"/>
  <c r="E5" i="17" s="1"/>
  <c r="F4" i="17"/>
  <c r="D4" i="17"/>
  <c r="E4" i="17" s="1"/>
  <c r="F17" i="16"/>
  <c r="D17" i="16"/>
  <c r="E17" i="16" s="1"/>
  <c r="F16" i="16"/>
  <c r="D16" i="16"/>
  <c r="E16" i="16" s="1"/>
  <c r="F15" i="16"/>
  <c r="D15" i="16"/>
  <c r="E15" i="16" s="1"/>
  <c r="F14" i="16"/>
  <c r="D14" i="16"/>
  <c r="E14" i="16" s="1"/>
  <c r="F13" i="16"/>
  <c r="D13" i="16"/>
  <c r="E13" i="16" s="1"/>
  <c r="F12" i="16"/>
  <c r="D12" i="16"/>
  <c r="E12" i="16" s="1"/>
  <c r="F11" i="16"/>
  <c r="D11" i="16"/>
  <c r="E11" i="16" s="1"/>
  <c r="F10" i="16"/>
  <c r="D10" i="16"/>
  <c r="E10" i="16" s="1"/>
  <c r="F9" i="16"/>
  <c r="D9" i="16"/>
  <c r="E9" i="16" s="1"/>
  <c r="F8" i="16"/>
  <c r="D8" i="16"/>
  <c r="E8" i="16" s="1"/>
  <c r="F7" i="16"/>
  <c r="D7" i="16"/>
  <c r="E7" i="16" s="1"/>
  <c r="F6" i="16"/>
  <c r="D6" i="16"/>
  <c r="E6" i="16" s="1"/>
  <c r="F5" i="16"/>
  <c r="D5" i="16"/>
  <c r="E5" i="16" s="1"/>
  <c r="F4" i="16"/>
  <c r="D4" i="16"/>
  <c r="E4" i="16" s="1"/>
  <c r="E3" i="14" l="1"/>
  <c r="F3" i="14" s="1"/>
  <c r="E2" i="14"/>
  <c r="F2" i="14" s="1"/>
  <c r="C3" i="14"/>
  <c r="C2" i="14"/>
  <c r="E3" i="6" l="1"/>
  <c r="F3" i="6" s="1"/>
  <c r="E2" i="6"/>
  <c r="F2" i="6" s="1"/>
  <c r="C3" i="6"/>
  <c r="C2" i="6"/>
  <c r="F2" i="18"/>
  <c r="E3" i="15"/>
  <c r="F3" i="15" s="1"/>
  <c r="E2" i="15"/>
  <c r="F2" i="15" s="1"/>
  <c r="C3" i="15"/>
  <c r="C2" i="15"/>
  <c r="D3" i="4" l="1"/>
  <c r="D2" i="4"/>
  <c r="D3" i="12"/>
  <c r="E3" i="12" s="1"/>
  <c r="D2" i="12"/>
  <c r="E2" i="12" s="1"/>
  <c r="D3" i="13"/>
  <c r="D2" i="13"/>
  <c r="E2" i="13" s="1"/>
  <c r="D3" i="19"/>
  <c r="E3" i="19" s="1"/>
  <c r="D2" i="19"/>
  <c r="E2" i="19" s="1"/>
  <c r="D3" i="18"/>
  <c r="E3" i="18" s="1"/>
  <c r="D2" i="18"/>
  <c r="E2" i="18" s="1"/>
  <c r="D3" i="17"/>
  <c r="E3" i="17" s="1"/>
  <c r="D2" i="17"/>
  <c r="E2" i="17" s="1"/>
  <c r="D3" i="16"/>
  <c r="E3" i="16" s="1"/>
  <c r="D2" i="16"/>
  <c r="E2" i="16" s="1"/>
  <c r="D3" i="5"/>
  <c r="D2" i="5"/>
  <c r="F3" i="19"/>
  <c r="F2" i="19"/>
  <c r="F3" i="18"/>
  <c r="F3" i="17"/>
  <c r="F2" i="17"/>
  <c r="F3" i="16"/>
  <c r="F2" i="16"/>
  <c r="F3" i="13"/>
  <c r="E3" i="13"/>
  <c r="F2" i="13"/>
  <c r="F3" i="12"/>
  <c r="F2" i="12"/>
  <c r="F3" i="4" l="1"/>
  <c r="E3" i="4"/>
  <c r="F3" i="5"/>
  <c r="E3" i="5"/>
  <c r="E2" i="5"/>
  <c r="F2" i="5"/>
  <c r="E2" i="4" l="1"/>
  <c r="B7" i="11" l="1"/>
  <c r="C7" i="11" s="1"/>
  <c r="B8" i="11"/>
  <c r="C8" i="11" s="1"/>
  <c r="B3" i="11"/>
  <c r="C3" i="11" s="1"/>
  <c r="B5" i="11"/>
  <c r="C5" i="11" s="1"/>
  <c r="B9" i="11"/>
  <c r="C9" i="11" s="1"/>
  <c r="B10" i="11"/>
  <c r="C10" i="11" s="1"/>
  <c r="B2" i="11"/>
  <c r="C2" i="11" s="1"/>
  <c r="B4" i="11"/>
  <c r="C4" i="11" s="1"/>
  <c r="B6" i="11"/>
  <c r="C6" i="11" s="1"/>
  <c r="F2" i="4" l="1"/>
</calcChain>
</file>

<file path=xl/sharedStrings.xml><?xml version="1.0" encoding="utf-8"?>
<sst xmlns="http://schemas.openxmlformats.org/spreadsheetml/2006/main" count="536" uniqueCount="154">
  <si>
    <t>Club Name</t>
  </si>
  <si>
    <t>First Name</t>
  </si>
  <si>
    <t>Last Name</t>
  </si>
  <si>
    <t>Event Name</t>
  </si>
  <si>
    <t>Athlete ID</t>
  </si>
  <si>
    <t>2LAP</t>
  </si>
  <si>
    <t>4LAP</t>
  </si>
  <si>
    <t>6LAP</t>
  </si>
  <si>
    <t>SHOT</t>
  </si>
  <si>
    <t>4X2LAP</t>
  </si>
  <si>
    <t>Event Type</t>
  </si>
  <si>
    <t>Track</t>
  </si>
  <si>
    <t>Field</t>
  </si>
  <si>
    <t>Relay</t>
  </si>
  <si>
    <t>Time (s)</t>
  </si>
  <si>
    <t>Measurement</t>
  </si>
  <si>
    <t>VJ</t>
  </si>
  <si>
    <t>TJ</t>
  </si>
  <si>
    <t>SB</t>
  </si>
  <si>
    <t>LJ</t>
  </si>
  <si>
    <t>PAAR</t>
  </si>
  <si>
    <t>OBSTACLE</t>
  </si>
  <si>
    <t>Club</t>
  </si>
  <si>
    <t>Total Score</t>
  </si>
  <si>
    <t>Position</t>
  </si>
  <si>
    <t>Points</t>
  </si>
  <si>
    <t>Place</t>
  </si>
  <si>
    <t>Name</t>
  </si>
  <si>
    <t>LJ (m)</t>
  </si>
  <si>
    <t>TJ (m)</t>
  </si>
  <si>
    <t>SB (#)</t>
  </si>
  <si>
    <t>SHOT (m)</t>
  </si>
  <si>
    <t>2LAP (s)</t>
  </si>
  <si>
    <t>4LAP (s)</t>
  </si>
  <si>
    <t>Athlete Number</t>
  </si>
  <si>
    <t>Number of Athletes</t>
  </si>
  <si>
    <t>Fee</t>
  </si>
  <si>
    <t>E&amp;E</t>
  </si>
  <si>
    <t>Max</t>
  </si>
  <si>
    <t>Orchard</t>
  </si>
  <si>
    <t>Sam</t>
  </si>
  <si>
    <t>Tsolo</t>
  </si>
  <si>
    <t>Matthew</t>
  </si>
  <si>
    <t>Croydon</t>
  </si>
  <si>
    <t>Daniel</t>
  </si>
  <si>
    <t>Murray</t>
  </si>
  <si>
    <t>Lloyd</t>
  </si>
  <si>
    <t>Sproule</t>
  </si>
  <si>
    <t>Owen</t>
  </si>
  <si>
    <t>Firth</t>
  </si>
  <si>
    <t xml:space="preserve">Ryan </t>
  </si>
  <si>
    <t>Smith</t>
  </si>
  <si>
    <t>Will</t>
  </si>
  <si>
    <t>Farrar</t>
  </si>
  <si>
    <t>Sterling</t>
  </si>
  <si>
    <t>Gauld</t>
  </si>
  <si>
    <t>James</t>
  </si>
  <si>
    <t>Mathews</t>
  </si>
  <si>
    <t>Lucas</t>
  </si>
  <si>
    <t>Newton</t>
  </si>
  <si>
    <t>Waverley AC A</t>
  </si>
  <si>
    <t>Felix</t>
  </si>
  <si>
    <t>Foster</t>
  </si>
  <si>
    <t>Waverley AC B</t>
  </si>
  <si>
    <t>Rory</t>
  </si>
  <si>
    <t>BARR</t>
  </si>
  <si>
    <t>Isaac</t>
  </si>
  <si>
    <t>BODEN</t>
  </si>
  <si>
    <t>Arthur</t>
  </si>
  <si>
    <t>FORD</t>
  </si>
  <si>
    <t xml:space="preserve">Ethan </t>
  </si>
  <si>
    <t>FOSTER</t>
  </si>
  <si>
    <t>William</t>
  </si>
  <si>
    <t>MAYNE</t>
  </si>
  <si>
    <t>JACKSON</t>
  </si>
  <si>
    <t>GGAC U15B A</t>
  </si>
  <si>
    <t>HHH</t>
  </si>
  <si>
    <t xml:space="preserve">Isaiah </t>
  </si>
  <si>
    <t xml:space="preserve">Clayton </t>
  </si>
  <si>
    <t>Joseph</t>
  </si>
  <si>
    <t>Ayora Vanegas</t>
  </si>
  <si>
    <t>WALTON</t>
  </si>
  <si>
    <t>MATTHEW</t>
  </si>
  <si>
    <t>WELLINGER</t>
  </si>
  <si>
    <t>ALEX</t>
  </si>
  <si>
    <t>DOPEMU</t>
  </si>
  <si>
    <t>Wimbledon College</t>
  </si>
  <si>
    <t>Rocco</t>
  </si>
  <si>
    <t>Cox</t>
  </si>
  <si>
    <t>Philip</t>
  </si>
  <si>
    <t>Sawicki</t>
  </si>
  <si>
    <t>CADAC</t>
  </si>
  <si>
    <t>Telemachus</t>
  </si>
  <si>
    <t>Crichlow</t>
  </si>
  <si>
    <t>Adjovi</t>
  </si>
  <si>
    <t>Hayden</t>
  </si>
  <si>
    <t>Usher</t>
  </si>
  <si>
    <t>Dylan</t>
  </si>
  <si>
    <t>Allpress</t>
  </si>
  <si>
    <t>Jakub</t>
  </si>
  <si>
    <t>Gawronski</t>
  </si>
  <si>
    <t>Owain</t>
  </si>
  <si>
    <t>Jackson</t>
  </si>
  <si>
    <t>Dorking &amp; Mole Valley</t>
  </si>
  <si>
    <t>Sidney</t>
  </si>
  <si>
    <t>Fletcher</t>
  </si>
  <si>
    <t>Freddie</t>
  </si>
  <si>
    <t>Fielden</t>
  </si>
  <si>
    <t>George</t>
  </si>
  <si>
    <t>Skelly</t>
  </si>
  <si>
    <t>Noah</t>
  </si>
  <si>
    <t>Baker</t>
  </si>
  <si>
    <t>Alex</t>
  </si>
  <si>
    <t>Tudor</t>
  </si>
  <si>
    <t>Greg</t>
  </si>
  <si>
    <t>Samorukova</t>
  </si>
  <si>
    <t>Morgan</t>
  </si>
  <si>
    <t>Holness</t>
  </si>
  <si>
    <t>Max Orchard</t>
  </si>
  <si>
    <t>Sam Tsolo</t>
  </si>
  <si>
    <t>Matthew Croydon</t>
  </si>
  <si>
    <t>Daniel Murray</t>
  </si>
  <si>
    <t>Lloyd Sproule</t>
  </si>
  <si>
    <t>Owen Firth</t>
  </si>
  <si>
    <t>Ryan  Smith</t>
  </si>
  <si>
    <t>Will Farrar</t>
  </si>
  <si>
    <t>Sterling Gauld</t>
  </si>
  <si>
    <t>James Mathews</t>
  </si>
  <si>
    <t>Lucas Newton</t>
  </si>
  <si>
    <t>Felix Foster</t>
  </si>
  <si>
    <t>Rory BARR</t>
  </si>
  <si>
    <t>Isaac BODEN</t>
  </si>
  <si>
    <t>Arthur FORD</t>
  </si>
  <si>
    <t>Ethan  FOSTER</t>
  </si>
  <si>
    <t>William MAYNE</t>
  </si>
  <si>
    <t>Sam JACKSON</t>
  </si>
  <si>
    <t xml:space="preserve">Isaiah  Clayton </t>
  </si>
  <si>
    <t>Joseph Ayora Vanegas</t>
  </si>
  <si>
    <t>Morgan Holness</t>
  </si>
  <si>
    <t>MATTHEW WELLINGER</t>
  </si>
  <si>
    <t>ALEX DOPEMU</t>
  </si>
  <si>
    <t>Rocco Cox</t>
  </si>
  <si>
    <t>Telemachus Crichlow</t>
  </si>
  <si>
    <t>Daniel Adjovi</t>
  </si>
  <si>
    <t>Hayden Usher</t>
  </si>
  <si>
    <t>Dylan Allpress</t>
  </si>
  <si>
    <t>Jakub Gawronski</t>
  </si>
  <si>
    <t>Owain Jackson</t>
  </si>
  <si>
    <t>Sidney Fletcher</t>
  </si>
  <si>
    <t>Freddie Fielden</t>
  </si>
  <si>
    <t>George Skelly</t>
  </si>
  <si>
    <t>Noah Baker</t>
  </si>
  <si>
    <t>Alex Tudor</t>
  </si>
  <si>
    <t>Greg Samorukova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</si>
</sst>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43" fontId="2" fillId="0" borderId="0" applyFont="0" applyFill="0" applyBorder="0" applyAlignment="0" applyProtection="0"/>
    <xf numFmtId="0" fontId="4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2" fillId="2" borderId="1" xfId="2" applyBorder="1"/>
    <xf numFmtId="0" fontId="2" fillId="3" borderId="1" xfId="3" applyBorder="1"/>
    <xf numFmtId="0" fontId="3" fillId="4" borderId="1" xfId="4" applyFont="1" applyBorder="1"/>
    <xf numFmtId="164" fontId="0" fillId="0" borderId="0" xfId="5" applyNumberFormat="1" applyFont="1"/>
    <xf numFmtId="0" fontId="4" fillId="0" borderId="0" xfId="6"/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</cellXfs>
  <cellStyles count="7">
    <cellStyle name="20% - Accent1" xfId="2" builtinId="30"/>
    <cellStyle name="40% - Accent1" xfId="3" builtinId="31"/>
    <cellStyle name="60% - Accent1" xfId="4" builtinId="32"/>
    <cellStyle name="Comma" xfId="5" builtinId="3"/>
    <cellStyle name="Normal" xfId="0" builtinId="0"/>
    <cellStyle name="Normal 2" xfId="1" xr:uid="{5135BB9E-0CF9-4BC8-A62A-6C9E7F784579}"/>
    <cellStyle name="Normal 3" xfId="6" xr:uid="{5025A5F6-7672-4573-A882-D3DD7B3F8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932E3-BD2F-4CF5-90C8-CA2D309DCEF5}">
  <dimension ref="A1:A10"/>
  <sheetViews>
    <sheetView workbookViewId="0">
      <selection activeCell="A2" sqref="A2:A38"/>
    </sheetView>
  </sheetViews>
  <sheetFormatPr defaultRowHeight="14.4" x14ac:dyDescent="0.3"/>
  <cols>
    <col min="1" max="1" width="22" bestFit="1" customWidth="1"/>
  </cols>
  <sheetData>
    <row r="1" spans="1:1" x14ac:dyDescent="0.3">
      <c r="A1" t="s">
        <v>0</v>
      </c>
    </row>
    <row r="2" spans="1:1" x14ac:dyDescent="0.3">
      <c r="A2" t="s">
        <v>37</v>
      </c>
    </row>
    <row r="3" spans="1:1" x14ac:dyDescent="0.3">
      <c r="A3" s="7" t="s">
        <v>60</v>
      </c>
    </row>
    <row r="4" spans="1:1" x14ac:dyDescent="0.3">
      <c r="A4" s="7" t="s">
        <v>63</v>
      </c>
    </row>
    <row r="5" spans="1:1" x14ac:dyDescent="0.3">
      <c r="A5" s="10" t="s">
        <v>75</v>
      </c>
    </row>
    <row r="6" spans="1:1" x14ac:dyDescent="0.3">
      <c r="A6" t="s">
        <v>76</v>
      </c>
    </row>
    <row r="7" spans="1:1" x14ac:dyDescent="0.3">
      <c r="A7" t="s">
        <v>81</v>
      </c>
    </row>
    <row r="8" spans="1:1" x14ac:dyDescent="0.3">
      <c r="A8" t="s">
        <v>86</v>
      </c>
    </row>
    <row r="9" spans="1:1" x14ac:dyDescent="0.3">
      <c r="A9" t="s">
        <v>91</v>
      </c>
    </row>
    <row r="10" spans="1:1" x14ac:dyDescent="0.3">
      <c r="A10" t="s">
        <v>103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B7ACA-22CA-4D48-B1EA-0402B2C9C6BF}">
  <dimension ref="A1:F17"/>
  <sheetViews>
    <sheetView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8</v>
      </c>
      <c r="B2">
        <v>241</v>
      </c>
      <c r="C2" s="8">
        <v>8.3699999999999992</v>
      </c>
      <c r="D2">
        <f>ROUNDDOWN(_xlfn.RANK.AVG(C2,$C$2:$C$85,0),0)</f>
        <v>7</v>
      </c>
      <c r="E2">
        <f t="shared" ref="E2:E3" si="0">101-D2</f>
        <v>94</v>
      </c>
      <c r="F2" t="str">
        <f>VLOOKUP(B2,Athlete!A:B,2,FALSE)</f>
        <v>Wimbledon College</v>
      </c>
    </row>
    <row r="3" spans="1:6" x14ac:dyDescent="0.3">
      <c r="A3" t="s">
        <v>8</v>
      </c>
      <c r="B3">
        <v>148</v>
      </c>
      <c r="C3" s="8">
        <v>8.99</v>
      </c>
      <c r="D3">
        <f>ROUNDDOWN(_xlfn.RANK.AVG(C3,$C$2:$C$85,0),0)</f>
        <v>4</v>
      </c>
      <c r="E3">
        <f t="shared" si="0"/>
        <v>97</v>
      </c>
      <c r="F3" t="str">
        <f>VLOOKUP(B3,Athlete!A:B,2,FALSE)</f>
        <v>HHH</v>
      </c>
    </row>
    <row r="4" spans="1:6" x14ac:dyDescent="0.3">
      <c r="A4" t="s">
        <v>8</v>
      </c>
      <c r="B4">
        <v>207</v>
      </c>
      <c r="C4" s="8">
        <v>9.09</v>
      </c>
      <c r="D4">
        <f t="shared" ref="D4:D17" si="1">ROUNDDOWN(_xlfn.RANK.AVG(C4,$C$2:$C$85,0),0)</f>
        <v>3</v>
      </c>
      <c r="E4">
        <f t="shared" ref="E4:E17" si="2">101-D4</f>
        <v>98</v>
      </c>
      <c r="F4" t="str">
        <f>VLOOKUP(B4,Athlete!A:B,2,FALSE)</f>
        <v>Waverley AC A</v>
      </c>
    </row>
    <row r="5" spans="1:6" x14ac:dyDescent="0.3">
      <c r="A5" t="s">
        <v>8</v>
      </c>
      <c r="B5">
        <v>210</v>
      </c>
      <c r="C5" s="8">
        <v>8.32</v>
      </c>
      <c r="D5">
        <f t="shared" si="1"/>
        <v>8</v>
      </c>
      <c r="E5">
        <f t="shared" si="2"/>
        <v>93</v>
      </c>
      <c r="F5" t="str">
        <f>VLOOKUP(B5,Athlete!A:B,2,FALSE)</f>
        <v>Waverley AC A</v>
      </c>
    </row>
    <row r="6" spans="1:6" x14ac:dyDescent="0.3">
      <c r="A6" t="s">
        <v>8</v>
      </c>
      <c r="B6">
        <v>206</v>
      </c>
      <c r="C6" s="8">
        <v>9.68</v>
      </c>
      <c r="D6">
        <f t="shared" si="1"/>
        <v>1</v>
      </c>
      <c r="E6">
        <f t="shared" si="2"/>
        <v>100</v>
      </c>
      <c r="F6" t="str">
        <f>VLOOKUP(B6,Athlete!A:B,2,FALSE)</f>
        <v>Waverley AC A</v>
      </c>
    </row>
    <row r="7" spans="1:6" x14ac:dyDescent="0.3">
      <c r="A7" t="s">
        <v>8</v>
      </c>
      <c r="B7">
        <v>77</v>
      </c>
      <c r="C7" s="8">
        <v>8.9600000000000009</v>
      </c>
      <c r="D7">
        <f t="shared" si="1"/>
        <v>5</v>
      </c>
      <c r="E7">
        <f t="shared" si="2"/>
        <v>96</v>
      </c>
      <c r="F7" t="str">
        <f>VLOOKUP(B7,Athlete!A:B,2,FALSE)</f>
        <v>E&amp;E</v>
      </c>
    </row>
    <row r="8" spans="1:6" x14ac:dyDescent="0.3">
      <c r="A8" t="s">
        <v>8</v>
      </c>
      <c r="B8">
        <v>132</v>
      </c>
      <c r="C8" s="8">
        <v>8.5</v>
      </c>
      <c r="D8">
        <f t="shared" si="1"/>
        <v>6</v>
      </c>
      <c r="E8">
        <f t="shared" si="2"/>
        <v>95</v>
      </c>
      <c r="F8" t="str">
        <f>VLOOKUP(B8,Athlete!A:B,2,FALSE)</f>
        <v>GGAC U15B A</v>
      </c>
    </row>
    <row r="9" spans="1:6" x14ac:dyDescent="0.3">
      <c r="A9" t="s">
        <v>8</v>
      </c>
      <c r="B9">
        <v>129</v>
      </c>
      <c r="C9" s="8">
        <v>8.2799999999999994</v>
      </c>
      <c r="D9">
        <f t="shared" si="1"/>
        <v>9</v>
      </c>
      <c r="E9">
        <f t="shared" si="2"/>
        <v>92</v>
      </c>
      <c r="F9" t="str">
        <f>VLOOKUP(B9,Athlete!A:B,2,FALSE)</f>
        <v>GGAC U15B A</v>
      </c>
    </row>
    <row r="10" spans="1:6" x14ac:dyDescent="0.3">
      <c r="A10" t="s">
        <v>8</v>
      </c>
      <c r="B10">
        <v>127</v>
      </c>
      <c r="C10" s="8">
        <v>9.5500000000000007</v>
      </c>
      <c r="D10">
        <f t="shared" si="1"/>
        <v>2</v>
      </c>
      <c r="E10">
        <f t="shared" si="2"/>
        <v>99</v>
      </c>
      <c r="F10" t="str">
        <f>VLOOKUP(B10,Athlete!A:B,2,FALSE)</f>
        <v>GGAC U15B A</v>
      </c>
    </row>
    <row r="11" spans="1:6" x14ac:dyDescent="0.3">
      <c r="A11" t="s">
        <v>8</v>
      </c>
      <c r="B11">
        <v>47</v>
      </c>
      <c r="C11" s="8">
        <v>6.47</v>
      </c>
      <c r="D11">
        <f t="shared" si="1"/>
        <v>15</v>
      </c>
      <c r="E11">
        <f t="shared" si="2"/>
        <v>86</v>
      </c>
      <c r="F11" t="str">
        <f>VLOOKUP(B11,Athlete!A:B,2,FALSE)</f>
        <v>Dorking &amp; Mole Valley</v>
      </c>
    </row>
    <row r="12" spans="1:6" x14ac:dyDescent="0.3">
      <c r="A12" t="s">
        <v>8</v>
      </c>
      <c r="B12">
        <v>46</v>
      </c>
      <c r="C12" s="8">
        <v>6.48</v>
      </c>
      <c r="D12">
        <f t="shared" si="1"/>
        <v>14</v>
      </c>
      <c r="E12">
        <f t="shared" si="2"/>
        <v>87</v>
      </c>
      <c r="F12" t="str">
        <f>VLOOKUP(B12,Athlete!A:B,2,FALSE)</f>
        <v>Dorking &amp; Mole Valley</v>
      </c>
    </row>
    <row r="13" spans="1:6" x14ac:dyDescent="0.3">
      <c r="A13" t="s">
        <v>8</v>
      </c>
      <c r="B13">
        <v>48</v>
      </c>
      <c r="C13" s="8">
        <v>5.96</v>
      </c>
      <c r="D13">
        <f t="shared" si="1"/>
        <v>16</v>
      </c>
      <c r="E13">
        <f t="shared" si="2"/>
        <v>85</v>
      </c>
      <c r="F13" t="str">
        <f>VLOOKUP(B13,Athlete!A:B,2,FALSE)</f>
        <v>Dorking &amp; Mole Valley</v>
      </c>
    </row>
    <row r="14" spans="1:6" x14ac:dyDescent="0.3">
      <c r="A14" t="s">
        <v>8</v>
      </c>
      <c r="B14">
        <v>78</v>
      </c>
      <c r="C14" s="8">
        <v>7.81</v>
      </c>
      <c r="D14">
        <f t="shared" si="1"/>
        <v>10</v>
      </c>
      <c r="E14">
        <f t="shared" si="2"/>
        <v>91</v>
      </c>
      <c r="F14" t="str">
        <f>VLOOKUP(B14,Athlete!A:B,2,FALSE)</f>
        <v>E&amp;E</v>
      </c>
    </row>
    <row r="15" spans="1:6" x14ac:dyDescent="0.3">
      <c r="A15" t="s">
        <v>8</v>
      </c>
      <c r="B15">
        <v>3</v>
      </c>
      <c r="C15" s="8">
        <v>7.26</v>
      </c>
      <c r="D15">
        <f t="shared" si="1"/>
        <v>13</v>
      </c>
      <c r="E15">
        <f t="shared" si="2"/>
        <v>88</v>
      </c>
      <c r="F15" t="str">
        <f>VLOOKUP(B15,Athlete!A:B,2,FALSE)</f>
        <v>CADAC</v>
      </c>
    </row>
    <row r="16" spans="1:6" x14ac:dyDescent="0.3">
      <c r="A16" t="s">
        <v>8</v>
      </c>
      <c r="B16">
        <v>2</v>
      </c>
      <c r="C16" s="8">
        <v>7.54</v>
      </c>
      <c r="D16">
        <f t="shared" si="1"/>
        <v>12</v>
      </c>
      <c r="E16">
        <f t="shared" si="2"/>
        <v>89</v>
      </c>
      <c r="F16" t="str">
        <f>VLOOKUP(B16,Athlete!A:B,2,FALSE)</f>
        <v>CADAC</v>
      </c>
    </row>
    <row r="17" spans="1:6" x14ac:dyDescent="0.3">
      <c r="A17" t="s">
        <v>8</v>
      </c>
      <c r="B17">
        <v>1</v>
      </c>
      <c r="C17" s="8">
        <v>7.64</v>
      </c>
      <c r="D17">
        <f t="shared" si="1"/>
        <v>11</v>
      </c>
      <c r="E17">
        <f t="shared" si="2"/>
        <v>90</v>
      </c>
      <c r="F17" t="str">
        <f>VLOOKUP(B17,Athlete!A:B,2,FALSE)</f>
        <v>CADAC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2B371-2944-4AE3-8AA1-E67AC8B1537A}">
  <dimension ref="A1:F3"/>
  <sheetViews>
    <sheetView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16</v>
      </c>
      <c r="D2" t="e">
        <f>ROUNDDOWN(_xlfn.RANK.AVG(C2,$C$2:$C$82,0),0)</f>
        <v>#N/A</v>
      </c>
      <c r="E2" t="e">
        <f t="shared" ref="E2:E3" si="0">101-D2</f>
        <v>#N/A</v>
      </c>
      <c r="F2" t="e">
        <f>VLOOKUP(B2,Athlete!A:B,2,FALSE)</f>
        <v>#N/A</v>
      </c>
    </row>
    <row r="3" spans="1:6" x14ac:dyDescent="0.3">
      <c r="A3" t="s">
        <v>16</v>
      </c>
      <c r="D3" t="e">
        <f>ROUNDDOWN(_xlfn.RANK.AVG(C3,$C$2:$C$82,0),0)</f>
        <v>#N/A</v>
      </c>
      <c r="E3" t="e">
        <f t="shared" si="0"/>
        <v>#N/A</v>
      </c>
      <c r="F3" t="e">
        <f>VLOOKUP(B3,Athlete!A:B,2,FALSE)</f>
        <v>#N/A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36B1-A0DF-4A2D-B06C-CF03079171B1}">
  <dimension ref="A1:F6"/>
  <sheetViews>
    <sheetView workbookViewId="0"/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34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20</v>
      </c>
      <c r="B2">
        <v>127</v>
      </c>
      <c r="C2" t="str">
        <f>VLOOKUP(B2,Athlete!A:B,2,FALSE)</f>
        <v>GGAC U15B A</v>
      </c>
      <c r="D2" s="9">
        <v>101.8</v>
      </c>
      <c r="E2">
        <f>ROUNDDOWN(RANK(D2,$D$2:$D$94,1),0)</f>
        <v>1</v>
      </c>
      <c r="F2">
        <f t="shared" ref="F2" si="0">101-E2</f>
        <v>100</v>
      </c>
    </row>
    <row r="3" spans="1:6" x14ac:dyDescent="0.3">
      <c r="A3" t="s">
        <v>20</v>
      </c>
      <c r="B3">
        <v>1</v>
      </c>
      <c r="C3" t="str">
        <f>VLOOKUP(B3,Athlete!A:B,2,FALSE)</f>
        <v>CADAC</v>
      </c>
      <c r="D3" s="9">
        <v>103.3</v>
      </c>
      <c r="E3">
        <f>ROUNDDOWN(RANK(D3,$D$2:$D$94,1),0)</f>
        <v>2</v>
      </c>
      <c r="F3">
        <f t="shared" ref="F3" si="1">101-E3</f>
        <v>99</v>
      </c>
    </row>
    <row r="4" spans="1:6" x14ac:dyDescent="0.3">
      <c r="A4" t="s">
        <v>20</v>
      </c>
      <c r="B4">
        <v>206</v>
      </c>
      <c r="C4" t="str">
        <f>VLOOKUP(B4,Athlete!A:B,2,FALSE)</f>
        <v>Waverley AC A</v>
      </c>
      <c r="D4" s="9">
        <v>107.9</v>
      </c>
      <c r="E4">
        <f t="shared" ref="E4:E6" si="2">ROUNDDOWN(RANK(D4,$D$2:$D$94,1),0)</f>
        <v>3</v>
      </c>
      <c r="F4">
        <f t="shared" ref="F4:F6" si="3">101-E4</f>
        <v>98</v>
      </c>
    </row>
    <row r="5" spans="1:6" x14ac:dyDescent="0.3">
      <c r="A5" t="s">
        <v>20</v>
      </c>
      <c r="B5">
        <v>199</v>
      </c>
      <c r="C5" t="str">
        <f>VLOOKUP(B5,Athlete!A:B,2,FALSE)</f>
        <v>WALTON</v>
      </c>
      <c r="D5" s="9">
        <v>108.4</v>
      </c>
      <c r="E5">
        <f t="shared" si="2"/>
        <v>4</v>
      </c>
      <c r="F5">
        <f t="shared" si="3"/>
        <v>97</v>
      </c>
    </row>
    <row r="6" spans="1:6" x14ac:dyDescent="0.3">
      <c r="A6" t="s">
        <v>20</v>
      </c>
      <c r="B6">
        <v>147</v>
      </c>
      <c r="C6" t="str">
        <f>VLOOKUP(B6,Athlete!A:B,2,FALSE)</f>
        <v>HHH</v>
      </c>
      <c r="D6" s="9">
        <v>112.2</v>
      </c>
      <c r="E6">
        <f t="shared" si="2"/>
        <v>5</v>
      </c>
      <c r="F6">
        <f t="shared" si="3"/>
        <v>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EC4C-40D7-418E-A9A7-CE17271F9839}">
  <dimension ref="A1:F6"/>
  <sheetViews>
    <sheetView workbookViewId="0"/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34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9</v>
      </c>
      <c r="B2">
        <v>205</v>
      </c>
      <c r="C2" t="str">
        <f>VLOOKUP(B2,Athlete!A:B,2,FALSE)</f>
        <v>Waverley AC A</v>
      </c>
      <c r="D2" s="9">
        <v>97.2</v>
      </c>
      <c r="E2">
        <f>ROUNDDOWN(RANK(D2,$D$2:$D$92,1),0)</f>
        <v>1</v>
      </c>
      <c r="F2">
        <f>101-E2</f>
        <v>100</v>
      </c>
    </row>
    <row r="3" spans="1:6" x14ac:dyDescent="0.3">
      <c r="A3" t="s">
        <v>9</v>
      </c>
      <c r="B3">
        <v>76</v>
      </c>
      <c r="C3" t="str">
        <f>VLOOKUP(B3,Athlete!A:B,2,FALSE)</f>
        <v>E&amp;E</v>
      </c>
      <c r="D3" s="9">
        <v>98.2</v>
      </c>
      <c r="E3">
        <f>ROUNDDOWN(RANK(D3,$D$2:$D$92,1),0)</f>
        <v>2</v>
      </c>
      <c r="F3">
        <f t="shared" ref="F3:F4" si="0">101-E3</f>
        <v>99</v>
      </c>
    </row>
    <row r="4" spans="1:6" x14ac:dyDescent="0.3">
      <c r="A4" t="s">
        <v>9</v>
      </c>
      <c r="B4">
        <v>2</v>
      </c>
      <c r="C4" t="str">
        <f>VLOOKUP(B4,Athlete!A:B,2,FALSE)</f>
        <v>CADAC</v>
      </c>
      <c r="D4">
        <v>103.3</v>
      </c>
      <c r="E4">
        <f t="shared" ref="E4:E6" si="1">ROUNDDOWN(RANK(D4,$D$2:$D$92,1),0)</f>
        <v>3</v>
      </c>
      <c r="F4">
        <f t="shared" si="0"/>
        <v>98</v>
      </c>
    </row>
    <row r="5" spans="1:6" x14ac:dyDescent="0.3">
      <c r="A5" t="s">
        <v>9</v>
      </c>
      <c r="B5">
        <v>130</v>
      </c>
      <c r="C5" t="str">
        <f>VLOOKUP(B5,Athlete!A:B,2,FALSE)</f>
        <v>GGAC U15B A</v>
      </c>
      <c r="D5">
        <v>106.6</v>
      </c>
      <c r="E5">
        <f t="shared" si="1"/>
        <v>4</v>
      </c>
      <c r="F5">
        <f t="shared" ref="F5:F6" si="2">101-E5</f>
        <v>97</v>
      </c>
    </row>
    <row r="6" spans="1:6" x14ac:dyDescent="0.3">
      <c r="A6" t="s">
        <v>9</v>
      </c>
      <c r="B6">
        <v>49</v>
      </c>
      <c r="C6" t="str">
        <f>VLOOKUP(B6,Athlete!A:B,2,FALSE)</f>
        <v>Dorking &amp; Mole Valley</v>
      </c>
      <c r="D6">
        <v>110</v>
      </c>
      <c r="E6">
        <f t="shared" si="1"/>
        <v>5</v>
      </c>
      <c r="F6">
        <f t="shared" si="2"/>
        <v>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AF74D-C09B-4E35-86E2-1266888E2065}">
  <dimension ref="A1:F3"/>
  <sheetViews>
    <sheetView workbookViewId="0"/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34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21</v>
      </c>
      <c r="C2" t="e">
        <f>VLOOKUP(B2,Athlete!A:B,2,FALSE)</f>
        <v>#N/A</v>
      </c>
      <c r="D2" s="9"/>
      <c r="E2" t="e">
        <f>ROUNDDOWN(_xlfn.RANK.AVG(D2,$D$2:$D$92,0),0)</f>
        <v>#N/A</v>
      </c>
      <c r="F2" t="e">
        <f t="shared" ref="F2" si="0">101-E2</f>
        <v>#N/A</v>
      </c>
    </row>
    <row r="3" spans="1:6" x14ac:dyDescent="0.3">
      <c r="A3" t="s">
        <v>21</v>
      </c>
      <c r="C3" t="e">
        <f>VLOOKUP(B3,Athlete!A:B,2,FALSE)</f>
        <v>#N/A</v>
      </c>
      <c r="D3" s="9"/>
      <c r="E3" t="e">
        <f>ROUNDDOWN(_xlfn.RANK.AVG(D3,$D$2:$D$92,0),0)</f>
        <v>#N/A</v>
      </c>
      <c r="F3" t="e">
        <f t="shared" ref="F3" si="1">101-E3</f>
        <v>#N/A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BF93-1450-424F-AFE0-68D00B04EB76}">
  <dimension ref="A1:K10"/>
  <sheetViews>
    <sheetView tabSelected="1" workbookViewId="0"/>
  </sheetViews>
  <sheetFormatPr defaultRowHeight="14.4" x14ac:dyDescent="0.3"/>
  <cols>
    <col min="1" max="1" width="19.21875" bestFit="1" customWidth="1"/>
    <col min="2" max="11" width="11.44140625" customWidth="1"/>
  </cols>
  <sheetData>
    <row r="1" spans="1:11" x14ac:dyDescent="0.3">
      <c r="A1" s="5" t="s">
        <v>22</v>
      </c>
      <c r="B1" s="5" t="s">
        <v>26</v>
      </c>
      <c r="C1" s="5" t="s">
        <v>23</v>
      </c>
      <c r="D1" s="4" t="s">
        <v>5</v>
      </c>
      <c r="E1" s="4" t="s">
        <v>6</v>
      </c>
      <c r="F1" s="4" t="s">
        <v>19</v>
      </c>
      <c r="G1" s="4" t="s">
        <v>17</v>
      </c>
      <c r="H1" s="4" t="s">
        <v>18</v>
      </c>
      <c r="I1" s="4" t="s">
        <v>8</v>
      </c>
      <c r="J1" s="4" t="s">
        <v>20</v>
      </c>
      <c r="K1" s="4" t="s">
        <v>9</v>
      </c>
    </row>
    <row r="2" spans="1:11" x14ac:dyDescent="0.3">
      <c r="A2" s="1" t="s">
        <v>60</v>
      </c>
      <c r="B2" s="1">
        <v>1</v>
      </c>
      <c r="C2" s="1">
        <v>1925</v>
      </c>
      <c r="D2" s="2">
        <v>288</v>
      </c>
      <c r="E2" s="2">
        <v>283</v>
      </c>
      <c r="F2" s="2">
        <v>286</v>
      </c>
      <c r="G2" s="2">
        <v>295</v>
      </c>
      <c r="H2" s="2">
        <v>284</v>
      </c>
      <c r="I2" s="2">
        <v>291</v>
      </c>
      <c r="J2" s="2">
        <v>98</v>
      </c>
      <c r="K2" s="2">
        <v>100</v>
      </c>
    </row>
    <row r="3" spans="1:11" x14ac:dyDescent="0.3">
      <c r="A3" s="3" t="s">
        <v>75</v>
      </c>
      <c r="B3" s="3">
        <v>2</v>
      </c>
      <c r="C3" s="3">
        <v>1852</v>
      </c>
      <c r="D3" s="3">
        <v>277</v>
      </c>
      <c r="E3" s="3">
        <v>286</v>
      </c>
      <c r="F3" s="3">
        <v>262</v>
      </c>
      <c r="G3" s="3">
        <v>278</v>
      </c>
      <c r="H3" s="3">
        <v>266</v>
      </c>
      <c r="I3" s="3">
        <v>286</v>
      </c>
      <c r="J3" s="3">
        <v>100</v>
      </c>
      <c r="K3" s="3">
        <v>97</v>
      </c>
    </row>
    <row r="4" spans="1:11" x14ac:dyDescent="0.3">
      <c r="A4" s="1" t="s">
        <v>91</v>
      </c>
      <c r="B4" s="1">
        <v>3</v>
      </c>
      <c r="C4" s="1">
        <v>1751</v>
      </c>
      <c r="D4" s="2">
        <v>190</v>
      </c>
      <c r="E4" s="2">
        <v>269</v>
      </c>
      <c r="F4" s="2">
        <v>273</v>
      </c>
      <c r="G4" s="2">
        <v>279</v>
      </c>
      <c r="H4" s="2">
        <v>276</v>
      </c>
      <c r="I4" s="2">
        <v>267</v>
      </c>
      <c r="J4" s="2">
        <v>99</v>
      </c>
      <c r="K4" s="2">
        <v>98</v>
      </c>
    </row>
    <row r="5" spans="1:11" x14ac:dyDescent="0.3">
      <c r="A5" s="3" t="s">
        <v>103</v>
      </c>
      <c r="B5" s="3">
        <v>4</v>
      </c>
      <c r="C5" s="3">
        <v>1659</v>
      </c>
      <c r="D5" s="3">
        <v>265</v>
      </c>
      <c r="E5" s="3">
        <v>260</v>
      </c>
      <c r="F5" s="3">
        <v>247</v>
      </c>
      <c r="G5" s="3">
        <v>272</v>
      </c>
      <c r="H5" s="3">
        <v>261</v>
      </c>
      <c r="I5" s="3">
        <v>258</v>
      </c>
      <c r="J5" s="3">
        <v>0</v>
      </c>
      <c r="K5" s="3">
        <v>96</v>
      </c>
    </row>
    <row r="6" spans="1:11" x14ac:dyDescent="0.3">
      <c r="A6" s="1" t="s">
        <v>37</v>
      </c>
      <c r="B6" s="1">
        <v>5</v>
      </c>
      <c r="C6" s="1">
        <v>1516</v>
      </c>
      <c r="D6" s="2">
        <v>194</v>
      </c>
      <c r="E6" s="2">
        <v>281</v>
      </c>
      <c r="F6" s="2">
        <v>278</v>
      </c>
      <c r="G6" s="2">
        <v>185</v>
      </c>
      <c r="H6" s="2">
        <v>292</v>
      </c>
      <c r="I6" s="2">
        <v>187</v>
      </c>
      <c r="J6" s="2">
        <v>0</v>
      </c>
      <c r="K6" s="2">
        <v>99</v>
      </c>
    </row>
    <row r="7" spans="1:11" x14ac:dyDescent="0.3">
      <c r="A7" s="3" t="s">
        <v>76</v>
      </c>
      <c r="B7" s="3">
        <v>6</v>
      </c>
      <c r="C7" s="3">
        <v>895</v>
      </c>
      <c r="D7" s="3">
        <v>89</v>
      </c>
      <c r="E7" s="3">
        <v>174</v>
      </c>
      <c r="F7" s="3">
        <v>266</v>
      </c>
      <c r="G7" s="3">
        <v>0</v>
      </c>
      <c r="H7" s="3">
        <v>173</v>
      </c>
      <c r="I7" s="3">
        <v>97</v>
      </c>
      <c r="J7" s="3">
        <v>96</v>
      </c>
      <c r="K7" s="3">
        <v>0</v>
      </c>
    </row>
    <row r="8" spans="1:11" x14ac:dyDescent="0.3">
      <c r="A8" s="1" t="s">
        <v>81</v>
      </c>
      <c r="B8" s="1">
        <v>7</v>
      </c>
      <c r="C8" s="1">
        <v>654</v>
      </c>
      <c r="D8" s="2">
        <v>93</v>
      </c>
      <c r="E8" s="2">
        <v>95</v>
      </c>
      <c r="F8" s="2">
        <v>188</v>
      </c>
      <c r="G8" s="2">
        <v>0</v>
      </c>
      <c r="H8" s="2">
        <v>181</v>
      </c>
      <c r="I8" s="2">
        <v>0</v>
      </c>
      <c r="J8" s="2">
        <v>97</v>
      </c>
      <c r="K8" s="2">
        <v>0</v>
      </c>
    </row>
    <row r="9" spans="1:11" x14ac:dyDescent="0.3">
      <c r="A9" s="3" t="s">
        <v>63</v>
      </c>
      <c r="B9" s="3">
        <v>8</v>
      </c>
      <c r="C9" s="3">
        <v>261</v>
      </c>
      <c r="D9" s="3">
        <v>87</v>
      </c>
      <c r="E9" s="3">
        <v>0</v>
      </c>
      <c r="F9" s="3">
        <v>93</v>
      </c>
      <c r="G9" s="3">
        <v>0</v>
      </c>
      <c r="H9" s="3">
        <v>81</v>
      </c>
      <c r="I9" s="3">
        <v>0</v>
      </c>
      <c r="J9" s="3">
        <v>0</v>
      </c>
      <c r="K9" s="3">
        <v>0</v>
      </c>
    </row>
    <row r="10" spans="1:11" x14ac:dyDescent="0.3">
      <c r="A10" s="1" t="s">
        <v>86</v>
      </c>
      <c r="B10" s="1">
        <v>9</v>
      </c>
      <c r="C10" s="1">
        <v>255</v>
      </c>
      <c r="D10" s="2">
        <v>0</v>
      </c>
      <c r="E10" s="2">
        <v>82</v>
      </c>
      <c r="F10" s="2">
        <v>79</v>
      </c>
      <c r="G10" s="2">
        <v>0</v>
      </c>
      <c r="H10" s="2">
        <v>0</v>
      </c>
      <c r="I10" s="2">
        <v>94</v>
      </c>
      <c r="J10" s="2">
        <v>0</v>
      </c>
      <c r="K10" s="2">
        <v>0</v>
      </c>
    </row>
  </sheetData>
  <autoFilter ref="A1:K10" xr:uid="{83A9BF93-1450-424F-AFE0-68D00B04EB76}">
    <sortState xmlns:xlrd2="http://schemas.microsoft.com/office/spreadsheetml/2017/richdata2" ref="A2:K10">
      <sortCondition descending="1" ref="C1:C10"/>
    </sortState>
  </autoFilter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9BFC3-E10B-4CE2-964C-C70C24858EE8}">
  <dimension ref="A1:K37"/>
  <sheetViews>
    <sheetView workbookViewId="0"/>
  </sheetViews>
  <sheetFormatPr defaultRowHeight="14.4" x14ac:dyDescent="0.3"/>
  <cols>
    <col min="2" max="2" width="26.33203125" bestFit="1" customWidth="1"/>
    <col min="3" max="3" width="22.77734375" bestFit="1" customWidth="1"/>
    <col min="5" max="5" width="10.6640625" bestFit="1" customWidth="1"/>
    <col min="9" max="10" width="8.88671875" customWidth="1"/>
  </cols>
  <sheetData>
    <row r="1" spans="1:11" x14ac:dyDescent="0.3">
      <c r="A1" s="5" t="s">
        <v>4</v>
      </c>
      <c r="B1" s="5" t="s">
        <v>22</v>
      </c>
      <c r="C1" s="5" t="s">
        <v>27</v>
      </c>
      <c r="D1" s="5" t="s">
        <v>26</v>
      </c>
      <c r="E1" s="5" t="s">
        <v>23</v>
      </c>
      <c r="F1" s="4" t="s">
        <v>5</v>
      </c>
      <c r="G1" s="4" t="s">
        <v>6</v>
      </c>
      <c r="H1" s="4" t="s">
        <v>19</v>
      </c>
      <c r="I1" s="4" t="s">
        <v>17</v>
      </c>
      <c r="J1" s="4" t="s">
        <v>18</v>
      </c>
      <c r="K1" s="4" t="s">
        <v>8</v>
      </c>
    </row>
    <row r="2" spans="1:11" x14ac:dyDescent="0.3">
      <c r="A2" s="1">
        <v>205</v>
      </c>
      <c r="B2" s="1" t="s">
        <v>60</v>
      </c>
      <c r="C2" s="1" t="s">
        <v>123</v>
      </c>
      <c r="D2" s="1">
        <v>1</v>
      </c>
      <c r="E2" s="1">
        <v>299</v>
      </c>
      <c r="F2" s="1">
        <v>100</v>
      </c>
      <c r="G2" s="1">
        <v>0</v>
      </c>
      <c r="H2" s="1">
        <v>0</v>
      </c>
      <c r="I2" s="1">
        <v>99</v>
      </c>
      <c r="J2" s="1">
        <v>100</v>
      </c>
      <c r="K2" s="1">
        <v>0</v>
      </c>
    </row>
    <row r="3" spans="1:11" x14ac:dyDescent="0.3">
      <c r="A3" s="3">
        <v>76</v>
      </c>
      <c r="B3" s="3" t="s">
        <v>37</v>
      </c>
      <c r="C3" s="3" t="s">
        <v>118</v>
      </c>
      <c r="D3" s="3">
        <v>2</v>
      </c>
      <c r="E3" s="3">
        <v>296</v>
      </c>
      <c r="F3" s="3">
        <v>0</v>
      </c>
      <c r="G3" s="3">
        <v>99</v>
      </c>
      <c r="H3" s="3">
        <v>0</v>
      </c>
      <c r="I3" s="3">
        <v>98</v>
      </c>
      <c r="J3" s="3">
        <v>99</v>
      </c>
      <c r="K3" s="3">
        <v>0</v>
      </c>
    </row>
    <row r="4" spans="1:11" x14ac:dyDescent="0.3">
      <c r="A4" s="1">
        <v>206</v>
      </c>
      <c r="B4" s="1" t="s">
        <v>60</v>
      </c>
      <c r="C4" s="1" t="s">
        <v>124</v>
      </c>
      <c r="D4" s="1">
        <v>3</v>
      </c>
      <c r="E4" s="1">
        <v>294</v>
      </c>
      <c r="F4" s="1">
        <v>0</v>
      </c>
      <c r="G4" s="1">
        <v>94</v>
      </c>
      <c r="H4" s="1">
        <v>0</v>
      </c>
      <c r="I4" s="1">
        <v>100</v>
      </c>
      <c r="J4" s="1">
        <v>0</v>
      </c>
      <c r="K4" s="1">
        <v>100</v>
      </c>
    </row>
    <row r="5" spans="1:11" x14ac:dyDescent="0.3">
      <c r="A5" s="3">
        <v>127</v>
      </c>
      <c r="B5" s="3" t="s">
        <v>75</v>
      </c>
      <c r="C5" s="3" t="s">
        <v>130</v>
      </c>
      <c r="D5" s="3">
        <v>3</v>
      </c>
      <c r="E5" s="3">
        <v>294</v>
      </c>
      <c r="F5" s="3">
        <v>0</v>
      </c>
      <c r="G5" s="3">
        <v>100</v>
      </c>
      <c r="H5" s="3">
        <v>95</v>
      </c>
      <c r="I5" s="3">
        <v>0</v>
      </c>
      <c r="J5" s="3">
        <v>0</v>
      </c>
      <c r="K5" s="3">
        <v>99</v>
      </c>
    </row>
    <row r="6" spans="1:11" x14ac:dyDescent="0.3">
      <c r="A6" s="1">
        <v>77</v>
      </c>
      <c r="B6" s="1" t="s">
        <v>37</v>
      </c>
      <c r="C6" s="1" t="s">
        <v>119</v>
      </c>
      <c r="D6" s="1">
        <v>5</v>
      </c>
      <c r="E6" s="1">
        <v>291</v>
      </c>
      <c r="F6" s="1">
        <v>98</v>
      </c>
      <c r="G6" s="1">
        <v>0</v>
      </c>
      <c r="H6" s="1">
        <v>97</v>
      </c>
      <c r="I6" s="1">
        <v>0</v>
      </c>
      <c r="J6" s="1">
        <v>0</v>
      </c>
      <c r="K6" s="1">
        <v>96</v>
      </c>
    </row>
    <row r="7" spans="1:11" x14ac:dyDescent="0.3">
      <c r="A7" s="3">
        <v>207</v>
      </c>
      <c r="B7" s="3" t="s">
        <v>60</v>
      </c>
      <c r="C7" s="3" t="s">
        <v>125</v>
      </c>
      <c r="D7" s="3">
        <v>5</v>
      </c>
      <c r="E7" s="3">
        <v>291</v>
      </c>
      <c r="F7" s="3">
        <v>0</v>
      </c>
      <c r="G7" s="3">
        <v>93</v>
      </c>
      <c r="H7" s="3">
        <v>100</v>
      </c>
      <c r="I7" s="3">
        <v>0</v>
      </c>
      <c r="J7" s="3">
        <v>0</v>
      </c>
      <c r="K7" s="3">
        <v>98</v>
      </c>
    </row>
    <row r="8" spans="1:11" x14ac:dyDescent="0.3">
      <c r="A8" s="1">
        <v>199</v>
      </c>
      <c r="B8" s="1" t="s">
        <v>81</v>
      </c>
      <c r="C8" s="1" t="s">
        <v>139</v>
      </c>
      <c r="D8" s="1">
        <v>7</v>
      </c>
      <c r="E8" s="1">
        <v>289</v>
      </c>
      <c r="F8" s="1">
        <v>0</v>
      </c>
      <c r="G8" s="1">
        <v>95</v>
      </c>
      <c r="H8" s="1">
        <v>100</v>
      </c>
      <c r="I8" s="1">
        <v>0</v>
      </c>
      <c r="J8" s="1">
        <v>94</v>
      </c>
      <c r="K8" s="1">
        <v>0</v>
      </c>
    </row>
    <row r="9" spans="1:11" x14ac:dyDescent="0.3">
      <c r="A9" s="3">
        <v>210</v>
      </c>
      <c r="B9" s="3" t="s">
        <v>60</v>
      </c>
      <c r="C9" s="3" t="s">
        <v>128</v>
      </c>
      <c r="D9" s="3">
        <v>8</v>
      </c>
      <c r="E9" s="3">
        <v>288</v>
      </c>
      <c r="F9" s="3">
        <v>97</v>
      </c>
      <c r="G9" s="3">
        <v>0</v>
      </c>
      <c r="H9" s="3">
        <v>98</v>
      </c>
      <c r="I9" s="3">
        <v>0</v>
      </c>
      <c r="J9" s="3">
        <v>0</v>
      </c>
      <c r="K9" s="3">
        <v>93</v>
      </c>
    </row>
    <row r="10" spans="1:11" x14ac:dyDescent="0.3">
      <c r="A10" s="1">
        <v>132</v>
      </c>
      <c r="B10" s="1" t="s">
        <v>75</v>
      </c>
      <c r="C10" s="1" t="s">
        <v>135</v>
      </c>
      <c r="D10" s="1">
        <v>9</v>
      </c>
      <c r="E10" s="1">
        <v>287</v>
      </c>
      <c r="F10" s="1">
        <v>0</v>
      </c>
      <c r="G10" s="1">
        <v>98</v>
      </c>
      <c r="H10" s="1">
        <v>0</v>
      </c>
      <c r="I10" s="1">
        <v>94</v>
      </c>
      <c r="J10" s="1">
        <v>0</v>
      </c>
      <c r="K10" s="1">
        <v>95</v>
      </c>
    </row>
    <row r="11" spans="1:11" x14ac:dyDescent="0.3">
      <c r="A11" s="3">
        <v>4</v>
      </c>
      <c r="B11" s="3" t="s">
        <v>91</v>
      </c>
      <c r="C11" s="3" t="s">
        <v>145</v>
      </c>
      <c r="D11" s="3">
        <v>9</v>
      </c>
      <c r="E11" s="3">
        <v>287</v>
      </c>
      <c r="F11" s="3">
        <v>0</v>
      </c>
      <c r="G11" s="3">
        <v>97</v>
      </c>
      <c r="H11" s="3">
        <v>0</v>
      </c>
      <c r="I11" s="3">
        <v>92</v>
      </c>
      <c r="J11" s="3">
        <v>98</v>
      </c>
      <c r="K11" s="3">
        <v>0</v>
      </c>
    </row>
    <row r="12" spans="1:11" x14ac:dyDescent="0.3">
      <c r="A12" s="1">
        <v>79</v>
      </c>
      <c r="B12" s="1" t="s">
        <v>37</v>
      </c>
      <c r="C12" s="1" t="s">
        <v>121</v>
      </c>
      <c r="D12" s="1">
        <v>11</v>
      </c>
      <c r="E12" s="1">
        <v>282</v>
      </c>
      <c r="F12" s="1">
        <v>96</v>
      </c>
      <c r="G12" s="1">
        <v>0</v>
      </c>
      <c r="H12" s="1">
        <v>90</v>
      </c>
      <c r="I12" s="1">
        <v>0</v>
      </c>
      <c r="J12" s="1">
        <v>96</v>
      </c>
      <c r="K12" s="1">
        <v>0</v>
      </c>
    </row>
    <row r="13" spans="1:11" x14ac:dyDescent="0.3">
      <c r="A13" s="3">
        <v>208</v>
      </c>
      <c r="B13" s="3" t="s">
        <v>60</v>
      </c>
      <c r="C13" s="3" t="s">
        <v>126</v>
      </c>
      <c r="D13" s="3">
        <v>11</v>
      </c>
      <c r="E13" s="3">
        <v>282</v>
      </c>
      <c r="F13" s="3">
        <v>0</v>
      </c>
      <c r="G13" s="3">
        <v>96</v>
      </c>
      <c r="H13" s="3">
        <v>0</v>
      </c>
      <c r="I13" s="3">
        <v>96</v>
      </c>
      <c r="J13" s="3">
        <v>90</v>
      </c>
      <c r="K13" s="3">
        <v>0</v>
      </c>
    </row>
    <row r="14" spans="1:11" x14ac:dyDescent="0.3">
      <c r="A14" s="1">
        <v>5</v>
      </c>
      <c r="B14" s="1" t="s">
        <v>91</v>
      </c>
      <c r="C14" s="1" t="s">
        <v>146</v>
      </c>
      <c r="D14" s="1">
        <v>13</v>
      </c>
      <c r="E14" s="1">
        <v>281</v>
      </c>
      <c r="F14" s="1">
        <v>91</v>
      </c>
      <c r="G14" s="1">
        <v>0</v>
      </c>
      <c r="H14" s="1">
        <v>96</v>
      </c>
      <c r="I14" s="1">
        <v>0</v>
      </c>
      <c r="J14" s="1">
        <v>94</v>
      </c>
      <c r="K14" s="1">
        <v>0</v>
      </c>
    </row>
    <row r="15" spans="1:11" x14ac:dyDescent="0.3">
      <c r="A15" s="3">
        <v>88</v>
      </c>
      <c r="B15" s="3" t="s">
        <v>37</v>
      </c>
      <c r="C15" s="3" t="s">
        <v>122</v>
      </c>
      <c r="D15" s="3">
        <v>14</v>
      </c>
      <c r="E15" s="3">
        <v>278</v>
      </c>
      <c r="F15" s="3">
        <v>0</v>
      </c>
      <c r="G15" s="3">
        <v>90</v>
      </c>
      <c r="H15" s="3">
        <v>91</v>
      </c>
      <c r="I15" s="3">
        <v>0</v>
      </c>
      <c r="J15" s="3">
        <v>97</v>
      </c>
      <c r="K15" s="3">
        <v>0</v>
      </c>
    </row>
    <row r="16" spans="1:11" x14ac:dyDescent="0.3">
      <c r="A16" s="1">
        <v>131</v>
      </c>
      <c r="B16" s="1" t="s">
        <v>75</v>
      </c>
      <c r="C16" s="1" t="s">
        <v>134</v>
      </c>
      <c r="D16" s="1">
        <v>14</v>
      </c>
      <c r="E16" s="1">
        <v>278</v>
      </c>
      <c r="F16" s="1">
        <v>96</v>
      </c>
      <c r="G16" s="1">
        <v>0</v>
      </c>
      <c r="H16" s="1">
        <v>0</v>
      </c>
      <c r="I16" s="1">
        <v>95</v>
      </c>
      <c r="J16" s="1">
        <v>87</v>
      </c>
      <c r="K16" s="1">
        <v>0</v>
      </c>
    </row>
    <row r="17" spans="1:11" x14ac:dyDescent="0.3">
      <c r="A17" s="3">
        <v>2</v>
      </c>
      <c r="B17" s="3" t="s">
        <v>91</v>
      </c>
      <c r="C17" s="3" t="s">
        <v>143</v>
      </c>
      <c r="D17" s="3">
        <v>14</v>
      </c>
      <c r="E17" s="3">
        <v>278</v>
      </c>
      <c r="F17" s="3">
        <v>99</v>
      </c>
      <c r="G17" s="3">
        <v>0</v>
      </c>
      <c r="H17" s="3">
        <v>0</v>
      </c>
      <c r="I17" s="3">
        <v>90</v>
      </c>
      <c r="J17" s="3">
        <v>0</v>
      </c>
      <c r="K17" s="3">
        <v>89</v>
      </c>
    </row>
    <row r="18" spans="1:11" x14ac:dyDescent="0.3">
      <c r="A18" s="1">
        <v>148</v>
      </c>
      <c r="B18" s="1" t="s">
        <v>76</v>
      </c>
      <c r="C18" s="1" t="s">
        <v>137</v>
      </c>
      <c r="D18" s="1">
        <v>17</v>
      </c>
      <c r="E18" s="1">
        <v>277</v>
      </c>
      <c r="F18" s="1">
        <v>0</v>
      </c>
      <c r="G18" s="1">
        <v>88</v>
      </c>
      <c r="H18" s="1">
        <v>92</v>
      </c>
      <c r="I18" s="1">
        <v>0</v>
      </c>
      <c r="J18" s="1">
        <v>0</v>
      </c>
      <c r="K18" s="1">
        <v>97</v>
      </c>
    </row>
    <row r="19" spans="1:11" x14ac:dyDescent="0.3">
      <c r="A19" s="3">
        <v>129</v>
      </c>
      <c r="B19" s="3" t="s">
        <v>75</v>
      </c>
      <c r="C19" s="3" t="s">
        <v>132</v>
      </c>
      <c r="D19" s="3">
        <v>18</v>
      </c>
      <c r="E19" s="3">
        <v>274</v>
      </c>
      <c r="F19" s="3">
        <v>93</v>
      </c>
      <c r="G19" s="3">
        <v>0</v>
      </c>
      <c r="H19" s="3">
        <v>0</v>
      </c>
      <c r="I19" s="3">
        <v>89</v>
      </c>
      <c r="J19" s="3">
        <v>0</v>
      </c>
      <c r="K19" s="3">
        <v>92</v>
      </c>
    </row>
    <row r="20" spans="1:11" x14ac:dyDescent="0.3">
      <c r="A20" s="1">
        <v>209</v>
      </c>
      <c r="B20" s="1" t="s">
        <v>60</v>
      </c>
      <c r="C20" s="1" t="s">
        <v>127</v>
      </c>
      <c r="D20" s="1">
        <v>19</v>
      </c>
      <c r="E20" s="1">
        <v>273</v>
      </c>
      <c r="F20" s="1">
        <v>91</v>
      </c>
      <c r="G20" s="1">
        <v>0</v>
      </c>
      <c r="H20" s="1">
        <v>88</v>
      </c>
      <c r="I20" s="1">
        <v>0</v>
      </c>
      <c r="J20" s="1">
        <v>94</v>
      </c>
      <c r="K20" s="1">
        <v>0</v>
      </c>
    </row>
    <row r="21" spans="1:11" x14ac:dyDescent="0.3">
      <c r="A21" s="3">
        <v>3</v>
      </c>
      <c r="B21" s="3" t="s">
        <v>91</v>
      </c>
      <c r="C21" s="3" t="s">
        <v>144</v>
      </c>
      <c r="D21" s="3">
        <v>20</v>
      </c>
      <c r="E21" s="3">
        <v>272</v>
      </c>
      <c r="F21" s="3">
        <v>0</v>
      </c>
      <c r="G21" s="3">
        <v>89</v>
      </c>
      <c r="H21" s="3">
        <v>95</v>
      </c>
      <c r="I21" s="3">
        <v>0</v>
      </c>
      <c r="J21" s="3">
        <v>0</v>
      </c>
      <c r="K21" s="3">
        <v>88</v>
      </c>
    </row>
    <row r="22" spans="1:11" x14ac:dyDescent="0.3">
      <c r="A22" s="1">
        <v>47</v>
      </c>
      <c r="B22" s="1" t="s">
        <v>103</v>
      </c>
      <c r="C22" s="1" t="s">
        <v>149</v>
      </c>
      <c r="D22" s="1">
        <v>21</v>
      </c>
      <c r="E22" s="1">
        <v>271</v>
      </c>
      <c r="F22" s="1">
        <v>94</v>
      </c>
      <c r="G22" s="1">
        <v>0</v>
      </c>
      <c r="H22" s="1">
        <v>0</v>
      </c>
      <c r="I22" s="1">
        <v>91</v>
      </c>
      <c r="J22" s="1">
        <v>0</v>
      </c>
      <c r="K22" s="1">
        <v>86</v>
      </c>
    </row>
    <row r="23" spans="1:11" x14ac:dyDescent="0.3">
      <c r="A23" s="3">
        <v>78</v>
      </c>
      <c r="B23" s="3" t="s">
        <v>37</v>
      </c>
      <c r="C23" s="3" t="s">
        <v>120</v>
      </c>
      <c r="D23" s="3">
        <v>22</v>
      </c>
      <c r="E23" s="3">
        <v>270</v>
      </c>
      <c r="F23" s="3">
        <v>0</v>
      </c>
      <c r="G23" s="3">
        <v>92</v>
      </c>
      <c r="H23" s="3">
        <v>0</v>
      </c>
      <c r="I23" s="3">
        <v>87</v>
      </c>
      <c r="J23" s="3">
        <v>0</v>
      </c>
      <c r="K23" s="3">
        <v>91</v>
      </c>
    </row>
    <row r="24" spans="1:11" x14ac:dyDescent="0.3">
      <c r="A24" s="1">
        <v>128</v>
      </c>
      <c r="B24" s="1" t="s">
        <v>75</v>
      </c>
      <c r="C24" s="1" t="s">
        <v>131</v>
      </c>
      <c r="D24" s="1">
        <v>23</v>
      </c>
      <c r="E24" s="1">
        <v>268</v>
      </c>
      <c r="F24" s="1">
        <v>88</v>
      </c>
      <c r="G24" s="1">
        <v>0</v>
      </c>
      <c r="H24" s="1">
        <v>86</v>
      </c>
      <c r="I24" s="1">
        <v>0</v>
      </c>
      <c r="J24" s="1">
        <v>94</v>
      </c>
      <c r="K24" s="1">
        <v>0</v>
      </c>
    </row>
    <row r="25" spans="1:11" x14ac:dyDescent="0.3">
      <c r="A25" s="3">
        <v>203</v>
      </c>
      <c r="B25" s="3" t="s">
        <v>81</v>
      </c>
      <c r="C25" s="3" t="s">
        <v>140</v>
      </c>
      <c r="D25" s="3">
        <v>23</v>
      </c>
      <c r="E25" s="3">
        <v>268</v>
      </c>
      <c r="F25" s="3">
        <v>93</v>
      </c>
      <c r="G25" s="3">
        <v>0</v>
      </c>
      <c r="H25" s="3">
        <v>88</v>
      </c>
      <c r="I25" s="3">
        <v>0</v>
      </c>
      <c r="J25" s="3">
        <v>87</v>
      </c>
      <c r="K25" s="3">
        <v>0</v>
      </c>
    </row>
    <row r="26" spans="1:11" x14ac:dyDescent="0.3">
      <c r="A26" s="1">
        <v>49</v>
      </c>
      <c r="B26" s="1" t="s">
        <v>103</v>
      </c>
      <c r="C26" s="1" t="s">
        <v>151</v>
      </c>
      <c r="D26" s="1">
        <v>25</v>
      </c>
      <c r="E26" s="1">
        <v>266</v>
      </c>
      <c r="F26" s="1">
        <v>0</v>
      </c>
      <c r="G26" s="1">
        <v>91</v>
      </c>
      <c r="H26" s="1">
        <v>84</v>
      </c>
      <c r="I26" s="1">
        <v>0</v>
      </c>
      <c r="J26" s="1">
        <v>91</v>
      </c>
      <c r="K26" s="1">
        <v>0</v>
      </c>
    </row>
    <row r="27" spans="1:11" x14ac:dyDescent="0.3">
      <c r="A27" s="3">
        <v>147</v>
      </c>
      <c r="B27" s="3" t="s">
        <v>76</v>
      </c>
      <c r="C27" s="3" t="s">
        <v>136</v>
      </c>
      <c r="D27" s="3">
        <v>26</v>
      </c>
      <c r="E27" s="3">
        <v>265</v>
      </c>
      <c r="F27" s="3">
        <v>0</v>
      </c>
      <c r="G27" s="3">
        <v>86</v>
      </c>
      <c r="H27" s="3">
        <v>89</v>
      </c>
      <c r="I27" s="3">
        <v>0</v>
      </c>
      <c r="J27" s="3">
        <v>90</v>
      </c>
      <c r="K27" s="3">
        <v>0</v>
      </c>
    </row>
    <row r="28" spans="1:11" x14ac:dyDescent="0.3">
      <c r="A28" s="1">
        <v>46</v>
      </c>
      <c r="B28" s="1" t="s">
        <v>103</v>
      </c>
      <c r="C28" s="1" t="s">
        <v>148</v>
      </c>
      <c r="D28" s="1">
        <v>26</v>
      </c>
      <c r="E28" s="1">
        <v>265</v>
      </c>
      <c r="F28" s="1">
        <v>0</v>
      </c>
      <c r="G28" s="1">
        <v>85</v>
      </c>
      <c r="H28" s="1">
        <v>0</v>
      </c>
      <c r="I28" s="1">
        <v>93</v>
      </c>
      <c r="J28" s="1">
        <v>0</v>
      </c>
      <c r="K28" s="1">
        <v>87</v>
      </c>
    </row>
    <row r="29" spans="1:11" x14ac:dyDescent="0.3">
      <c r="A29" s="3">
        <v>211</v>
      </c>
      <c r="B29" s="3" t="s">
        <v>63</v>
      </c>
      <c r="C29" s="3" t="s">
        <v>129</v>
      </c>
      <c r="D29" s="3">
        <v>28</v>
      </c>
      <c r="E29" s="3">
        <v>261</v>
      </c>
      <c r="F29" s="3">
        <v>87</v>
      </c>
      <c r="G29" s="3">
        <v>0</v>
      </c>
      <c r="H29" s="3">
        <v>93</v>
      </c>
      <c r="I29" s="3">
        <v>0</v>
      </c>
      <c r="J29" s="3">
        <v>81</v>
      </c>
      <c r="K29" s="3">
        <v>0</v>
      </c>
    </row>
    <row r="30" spans="1:11" x14ac:dyDescent="0.3">
      <c r="A30" s="1">
        <v>155</v>
      </c>
      <c r="B30" s="1" t="s">
        <v>76</v>
      </c>
      <c r="C30" s="1" t="s">
        <v>138</v>
      </c>
      <c r="D30" s="1">
        <v>29</v>
      </c>
      <c r="E30" s="1">
        <v>257</v>
      </c>
      <c r="F30" s="1">
        <v>89</v>
      </c>
      <c r="G30" s="1">
        <v>0</v>
      </c>
      <c r="H30" s="1">
        <v>85</v>
      </c>
      <c r="I30" s="1">
        <v>0</v>
      </c>
      <c r="J30" s="1">
        <v>83</v>
      </c>
      <c r="K30" s="1">
        <v>0</v>
      </c>
    </row>
    <row r="31" spans="1:11" x14ac:dyDescent="0.3">
      <c r="A31" s="3">
        <v>48</v>
      </c>
      <c r="B31" s="3" t="s">
        <v>103</v>
      </c>
      <c r="C31" s="3" t="s">
        <v>150</v>
      </c>
      <c r="D31" s="3">
        <v>29</v>
      </c>
      <c r="E31" s="3">
        <v>257</v>
      </c>
      <c r="F31" s="3">
        <v>0</v>
      </c>
      <c r="G31" s="3">
        <v>84</v>
      </c>
      <c r="H31" s="3">
        <v>0</v>
      </c>
      <c r="I31" s="3">
        <v>88</v>
      </c>
      <c r="J31" s="3">
        <v>0</v>
      </c>
      <c r="K31" s="3">
        <v>85</v>
      </c>
    </row>
    <row r="32" spans="1:11" x14ac:dyDescent="0.3">
      <c r="A32" s="1">
        <v>50</v>
      </c>
      <c r="B32" s="1" t="s">
        <v>103</v>
      </c>
      <c r="C32" s="1" t="s">
        <v>152</v>
      </c>
      <c r="D32" s="1">
        <v>29</v>
      </c>
      <c r="E32" s="1">
        <v>257</v>
      </c>
      <c r="F32" s="1">
        <v>86</v>
      </c>
      <c r="G32" s="1">
        <v>0</v>
      </c>
      <c r="H32" s="1">
        <v>83</v>
      </c>
      <c r="I32" s="1">
        <v>0</v>
      </c>
      <c r="J32" s="1">
        <v>88</v>
      </c>
      <c r="K32" s="1">
        <v>0</v>
      </c>
    </row>
    <row r="33" spans="1:11" x14ac:dyDescent="0.3">
      <c r="A33" s="3">
        <v>241</v>
      </c>
      <c r="B33" s="3" t="s">
        <v>86</v>
      </c>
      <c r="C33" s="3" t="s">
        <v>141</v>
      </c>
      <c r="D33" s="3">
        <v>32</v>
      </c>
      <c r="E33" s="3">
        <v>255</v>
      </c>
      <c r="F33" s="3">
        <v>0</v>
      </c>
      <c r="G33" s="3">
        <v>82</v>
      </c>
      <c r="H33" s="3">
        <v>79</v>
      </c>
      <c r="I33" s="3">
        <v>0</v>
      </c>
      <c r="J33" s="3">
        <v>0</v>
      </c>
      <c r="K33" s="3">
        <v>94</v>
      </c>
    </row>
    <row r="34" spans="1:11" x14ac:dyDescent="0.3">
      <c r="A34" s="1">
        <v>130</v>
      </c>
      <c r="B34" s="1" t="s">
        <v>75</v>
      </c>
      <c r="C34" s="1" t="s">
        <v>133</v>
      </c>
      <c r="D34" s="1">
        <v>33</v>
      </c>
      <c r="E34" s="1">
        <v>254</v>
      </c>
      <c r="F34" s="1">
        <v>0</v>
      </c>
      <c r="G34" s="1">
        <v>88</v>
      </c>
      <c r="H34" s="1">
        <v>81</v>
      </c>
      <c r="I34" s="1">
        <v>0</v>
      </c>
      <c r="J34" s="1">
        <v>85</v>
      </c>
      <c r="K34" s="1">
        <v>0</v>
      </c>
    </row>
    <row r="35" spans="1:11" x14ac:dyDescent="0.3">
      <c r="A35" s="3">
        <v>6</v>
      </c>
      <c r="B35" s="3" t="s">
        <v>91</v>
      </c>
      <c r="C35" s="3" t="s">
        <v>147</v>
      </c>
      <c r="D35" s="3">
        <v>34</v>
      </c>
      <c r="E35" s="3">
        <v>249</v>
      </c>
      <c r="F35" s="3">
        <v>0</v>
      </c>
      <c r="G35" s="3">
        <v>83</v>
      </c>
      <c r="H35" s="3">
        <v>82</v>
      </c>
      <c r="I35" s="3">
        <v>0</v>
      </c>
      <c r="J35" s="3">
        <v>84</v>
      </c>
      <c r="K35" s="3">
        <v>0</v>
      </c>
    </row>
    <row r="36" spans="1:11" x14ac:dyDescent="0.3">
      <c r="A36" s="1">
        <v>51</v>
      </c>
      <c r="B36" s="1" t="s">
        <v>103</v>
      </c>
      <c r="C36" s="1" t="s">
        <v>153</v>
      </c>
      <c r="D36" s="1">
        <v>35</v>
      </c>
      <c r="E36" s="1">
        <v>247</v>
      </c>
      <c r="F36" s="1">
        <v>85</v>
      </c>
      <c r="G36" s="1">
        <v>0</v>
      </c>
      <c r="H36" s="1">
        <v>80</v>
      </c>
      <c r="I36" s="1">
        <v>0</v>
      </c>
      <c r="J36" s="1">
        <v>82</v>
      </c>
      <c r="K36" s="1">
        <v>0</v>
      </c>
    </row>
    <row r="37" spans="1:11" x14ac:dyDescent="0.3">
      <c r="A37" s="3">
        <v>1</v>
      </c>
      <c r="B37" s="3" t="s">
        <v>91</v>
      </c>
      <c r="C37" s="3" t="s">
        <v>142</v>
      </c>
      <c r="D37" s="3">
        <v>36</v>
      </c>
      <c r="E37" s="3">
        <v>187</v>
      </c>
      <c r="F37" s="3">
        <v>0</v>
      </c>
      <c r="G37" s="3">
        <v>0</v>
      </c>
      <c r="H37" s="3">
        <v>0</v>
      </c>
      <c r="I37" s="3">
        <v>97</v>
      </c>
      <c r="J37" s="3">
        <v>0</v>
      </c>
      <c r="K37" s="3">
        <v>90</v>
      </c>
    </row>
  </sheetData>
  <autoFilter ref="A1:K37" xr:uid="{AF29BFC3-E10B-4CE2-964C-C70C24858EE8}">
    <sortState xmlns:xlrd2="http://schemas.microsoft.com/office/spreadsheetml/2017/richdata2" ref="A2:K37">
      <sortCondition ref="D1:D37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CF43-7D8D-4EEA-96DE-C66A6183CC8A}">
  <dimension ref="A1:K37"/>
  <sheetViews>
    <sheetView workbookViewId="0"/>
  </sheetViews>
  <sheetFormatPr defaultRowHeight="14.4" x14ac:dyDescent="0.3"/>
  <cols>
    <col min="2" max="2" width="26.33203125" bestFit="1" customWidth="1"/>
    <col min="3" max="3" width="22.77734375" bestFit="1" customWidth="1"/>
    <col min="5" max="5" width="10.6640625" bestFit="1" customWidth="1"/>
  </cols>
  <sheetData>
    <row r="1" spans="1:11" x14ac:dyDescent="0.3">
      <c r="A1" s="5" t="s">
        <v>4</v>
      </c>
      <c r="B1" s="5" t="s">
        <v>22</v>
      </c>
      <c r="C1" s="5" t="s">
        <v>27</v>
      </c>
      <c r="D1" s="5" t="s">
        <v>26</v>
      </c>
      <c r="E1" s="5" t="s">
        <v>23</v>
      </c>
      <c r="F1" s="4" t="s">
        <v>32</v>
      </c>
      <c r="G1" s="4" t="s">
        <v>33</v>
      </c>
      <c r="H1" s="4" t="s">
        <v>28</v>
      </c>
      <c r="I1" s="4" t="s">
        <v>29</v>
      </c>
      <c r="J1" s="4" t="s">
        <v>30</v>
      </c>
      <c r="K1" s="4" t="s">
        <v>31</v>
      </c>
    </row>
    <row r="2" spans="1:11" x14ac:dyDescent="0.3">
      <c r="A2" s="1">
        <v>205</v>
      </c>
      <c r="B2" s="1" t="s">
        <v>60</v>
      </c>
      <c r="C2" s="1" t="s">
        <v>123</v>
      </c>
      <c r="D2" s="1">
        <v>1</v>
      </c>
      <c r="E2" s="1">
        <v>299</v>
      </c>
      <c r="F2" s="1">
        <v>23</v>
      </c>
      <c r="G2" s="1">
        <v>0</v>
      </c>
      <c r="H2" s="1">
        <v>0</v>
      </c>
      <c r="I2" s="1">
        <v>8.09</v>
      </c>
      <c r="J2" s="1">
        <v>84</v>
      </c>
      <c r="K2" s="1">
        <v>0</v>
      </c>
    </row>
    <row r="3" spans="1:11" x14ac:dyDescent="0.3">
      <c r="A3" s="3">
        <v>76</v>
      </c>
      <c r="B3" s="3" t="s">
        <v>37</v>
      </c>
      <c r="C3" s="3" t="s">
        <v>118</v>
      </c>
      <c r="D3" s="3">
        <v>2</v>
      </c>
      <c r="E3" s="3">
        <v>296</v>
      </c>
      <c r="F3" s="3">
        <v>0</v>
      </c>
      <c r="G3" s="3">
        <v>51.4</v>
      </c>
      <c r="H3" s="3">
        <v>0</v>
      </c>
      <c r="I3" s="3">
        <v>7.48</v>
      </c>
      <c r="J3" s="3">
        <v>80</v>
      </c>
      <c r="K3" s="3">
        <v>0</v>
      </c>
    </row>
    <row r="4" spans="1:11" x14ac:dyDescent="0.3">
      <c r="A4" s="1">
        <v>206</v>
      </c>
      <c r="B4" s="1" t="s">
        <v>60</v>
      </c>
      <c r="C4" s="1" t="s">
        <v>124</v>
      </c>
      <c r="D4" s="1">
        <v>3</v>
      </c>
      <c r="E4" s="1">
        <v>294</v>
      </c>
      <c r="F4" s="1">
        <v>0</v>
      </c>
      <c r="G4" s="1">
        <v>54.7</v>
      </c>
      <c r="H4" s="1">
        <v>0</v>
      </c>
      <c r="I4" s="1">
        <v>8.2899999999999991</v>
      </c>
      <c r="J4" s="1">
        <v>0</v>
      </c>
      <c r="K4" s="1">
        <v>9.68</v>
      </c>
    </row>
    <row r="5" spans="1:11" x14ac:dyDescent="0.3">
      <c r="A5" s="3">
        <v>127</v>
      </c>
      <c r="B5" s="3" t="s">
        <v>75</v>
      </c>
      <c r="C5" s="3" t="s">
        <v>130</v>
      </c>
      <c r="D5" s="3">
        <v>3</v>
      </c>
      <c r="E5" s="3">
        <v>294</v>
      </c>
      <c r="F5" s="3">
        <v>0</v>
      </c>
      <c r="G5" s="3">
        <v>50.4</v>
      </c>
      <c r="H5" s="3">
        <v>2.2999999999999998</v>
      </c>
      <c r="I5" s="3">
        <v>0</v>
      </c>
      <c r="J5" s="3">
        <v>0</v>
      </c>
      <c r="K5" s="3">
        <v>9.5500000000000007</v>
      </c>
    </row>
    <row r="6" spans="1:11" x14ac:dyDescent="0.3">
      <c r="A6" s="1">
        <v>77</v>
      </c>
      <c r="B6" s="1" t="s">
        <v>37</v>
      </c>
      <c r="C6" s="1" t="s">
        <v>119</v>
      </c>
      <c r="D6" s="1">
        <v>5</v>
      </c>
      <c r="E6" s="1">
        <v>291</v>
      </c>
      <c r="F6" s="1">
        <v>24.3</v>
      </c>
      <c r="G6" s="1">
        <v>0</v>
      </c>
      <c r="H6" s="1">
        <v>2.36</v>
      </c>
      <c r="I6" s="1">
        <v>0</v>
      </c>
      <c r="J6" s="1">
        <v>0</v>
      </c>
      <c r="K6" s="1">
        <v>8.9600000000000009</v>
      </c>
    </row>
    <row r="7" spans="1:11" x14ac:dyDescent="0.3">
      <c r="A7" s="3">
        <v>207</v>
      </c>
      <c r="B7" s="3" t="s">
        <v>60</v>
      </c>
      <c r="C7" s="3" t="s">
        <v>125</v>
      </c>
      <c r="D7" s="3">
        <v>5</v>
      </c>
      <c r="E7" s="3">
        <v>291</v>
      </c>
      <c r="F7" s="3">
        <v>0</v>
      </c>
      <c r="G7" s="3">
        <v>54.8</v>
      </c>
      <c r="H7" s="3">
        <v>2.46</v>
      </c>
      <c r="I7" s="3">
        <v>0</v>
      </c>
      <c r="J7" s="3">
        <v>0</v>
      </c>
      <c r="K7" s="3">
        <v>9.09</v>
      </c>
    </row>
    <row r="8" spans="1:11" x14ac:dyDescent="0.3">
      <c r="A8" s="1">
        <v>199</v>
      </c>
      <c r="B8" s="1" t="s">
        <v>81</v>
      </c>
      <c r="C8" s="1" t="s">
        <v>139</v>
      </c>
      <c r="D8" s="1">
        <v>7</v>
      </c>
      <c r="E8" s="1">
        <v>289</v>
      </c>
      <c r="F8" s="1">
        <v>0</v>
      </c>
      <c r="G8" s="1">
        <v>54.4</v>
      </c>
      <c r="H8" s="1">
        <v>2.46</v>
      </c>
      <c r="I8" s="1">
        <v>0</v>
      </c>
      <c r="J8" s="1">
        <v>72</v>
      </c>
      <c r="K8" s="1">
        <v>0</v>
      </c>
    </row>
    <row r="9" spans="1:11" x14ac:dyDescent="0.3">
      <c r="A9" s="3">
        <v>210</v>
      </c>
      <c r="B9" s="3" t="s">
        <v>60</v>
      </c>
      <c r="C9" s="3" t="s">
        <v>128</v>
      </c>
      <c r="D9" s="3">
        <v>8</v>
      </c>
      <c r="E9" s="3">
        <v>288</v>
      </c>
      <c r="F9" s="3">
        <v>24.8</v>
      </c>
      <c r="G9" s="3">
        <v>0</v>
      </c>
      <c r="H9" s="3">
        <v>2.4500000000000002</v>
      </c>
      <c r="I9" s="3">
        <v>0</v>
      </c>
      <c r="J9" s="3">
        <v>0</v>
      </c>
      <c r="K9" s="3">
        <v>8.32</v>
      </c>
    </row>
    <row r="10" spans="1:11" x14ac:dyDescent="0.3">
      <c r="A10" s="1">
        <v>132</v>
      </c>
      <c r="B10" s="1" t="s">
        <v>75</v>
      </c>
      <c r="C10" s="1" t="s">
        <v>135</v>
      </c>
      <c r="D10" s="1">
        <v>9</v>
      </c>
      <c r="E10" s="1">
        <v>287</v>
      </c>
      <c r="F10" s="1">
        <v>0</v>
      </c>
      <c r="G10" s="1">
        <v>53.3</v>
      </c>
      <c r="H10" s="1">
        <v>0</v>
      </c>
      <c r="I10" s="1">
        <v>6.85</v>
      </c>
      <c r="J10" s="1">
        <v>0</v>
      </c>
      <c r="K10" s="1">
        <v>8.5</v>
      </c>
    </row>
    <row r="11" spans="1:11" x14ac:dyDescent="0.3">
      <c r="A11" s="3">
        <v>4</v>
      </c>
      <c r="B11" s="3" t="s">
        <v>91</v>
      </c>
      <c r="C11" s="3" t="s">
        <v>145</v>
      </c>
      <c r="D11" s="3">
        <v>9</v>
      </c>
      <c r="E11" s="3">
        <v>287</v>
      </c>
      <c r="F11" s="3">
        <v>0</v>
      </c>
      <c r="G11" s="3">
        <v>53.4</v>
      </c>
      <c r="H11" s="3">
        <v>0</v>
      </c>
      <c r="I11" s="3">
        <v>6.58</v>
      </c>
      <c r="J11" s="3">
        <v>78</v>
      </c>
      <c r="K11" s="3">
        <v>0</v>
      </c>
    </row>
    <row r="12" spans="1:11" x14ac:dyDescent="0.3">
      <c r="A12" s="1">
        <v>79</v>
      </c>
      <c r="B12" s="1" t="s">
        <v>37</v>
      </c>
      <c r="C12" s="1" t="s">
        <v>121</v>
      </c>
      <c r="D12" s="1">
        <v>11</v>
      </c>
      <c r="E12" s="1">
        <v>282</v>
      </c>
      <c r="F12" s="1">
        <v>24.9</v>
      </c>
      <c r="G12" s="1">
        <v>0</v>
      </c>
      <c r="H12" s="1">
        <v>2.14</v>
      </c>
      <c r="I12" s="1">
        <v>0</v>
      </c>
      <c r="J12" s="1">
        <v>73</v>
      </c>
      <c r="K12" s="1">
        <v>0</v>
      </c>
    </row>
    <row r="13" spans="1:11" x14ac:dyDescent="0.3">
      <c r="A13" s="3">
        <v>208</v>
      </c>
      <c r="B13" s="3" t="s">
        <v>60</v>
      </c>
      <c r="C13" s="3" t="s">
        <v>126</v>
      </c>
      <c r="D13" s="3">
        <v>11</v>
      </c>
      <c r="E13" s="3">
        <v>282</v>
      </c>
      <c r="F13" s="3">
        <v>0</v>
      </c>
      <c r="G13" s="3">
        <v>53.7</v>
      </c>
      <c r="H13" s="3">
        <v>0</v>
      </c>
      <c r="I13" s="3">
        <v>7.35</v>
      </c>
      <c r="J13" s="3">
        <v>67</v>
      </c>
      <c r="K13" s="3">
        <v>0</v>
      </c>
    </row>
    <row r="14" spans="1:11" x14ac:dyDescent="0.3">
      <c r="A14" s="1">
        <v>5</v>
      </c>
      <c r="B14" s="1" t="s">
        <v>91</v>
      </c>
      <c r="C14" s="1" t="s">
        <v>146</v>
      </c>
      <c r="D14" s="1">
        <v>13</v>
      </c>
      <c r="E14" s="1">
        <v>281</v>
      </c>
      <c r="F14" s="1">
        <v>26.3</v>
      </c>
      <c r="G14" s="1">
        <v>0</v>
      </c>
      <c r="H14" s="1">
        <v>2.34</v>
      </c>
      <c r="I14" s="1">
        <v>0</v>
      </c>
      <c r="J14" s="1">
        <v>72</v>
      </c>
      <c r="K14" s="1">
        <v>0</v>
      </c>
    </row>
    <row r="15" spans="1:11" x14ac:dyDescent="0.3">
      <c r="A15" s="3">
        <v>88</v>
      </c>
      <c r="B15" s="3" t="s">
        <v>37</v>
      </c>
      <c r="C15" s="3" t="s">
        <v>122</v>
      </c>
      <c r="D15" s="3">
        <v>14</v>
      </c>
      <c r="E15" s="3">
        <v>278</v>
      </c>
      <c r="F15" s="3">
        <v>0</v>
      </c>
      <c r="G15" s="3">
        <v>56.3</v>
      </c>
      <c r="H15" s="3">
        <v>2.17</v>
      </c>
      <c r="I15" s="3">
        <v>0</v>
      </c>
      <c r="J15" s="3">
        <v>75</v>
      </c>
      <c r="K15" s="3">
        <v>0</v>
      </c>
    </row>
    <row r="16" spans="1:11" x14ac:dyDescent="0.3">
      <c r="A16" s="1">
        <v>131</v>
      </c>
      <c r="B16" s="1" t="s">
        <v>75</v>
      </c>
      <c r="C16" s="1" t="s">
        <v>134</v>
      </c>
      <c r="D16" s="1">
        <v>14</v>
      </c>
      <c r="E16" s="1">
        <v>278</v>
      </c>
      <c r="F16" s="1">
        <v>24.9</v>
      </c>
      <c r="G16" s="1">
        <v>0</v>
      </c>
      <c r="H16" s="1">
        <v>0</v>
      </c>
      <c r="I16" s="1">
        <v>6.89</v>
      </c>
      <c r="J16" s="1">
        <v>64</v>
      </c>
      <c r="K16" s="1">
        <v>0</v>
      </c>
    </row>
    <row r="17" spans="1:11" x14ac:dyDescent="0.3">
      <c r="A17" s="3">
        <v>2</v>
      </c>
      <c r="B17" s="3" t="s">
        <v>91</v>
      </c>
      <c r="C17" s="3" t="s">
        <v>143</v>
      </c>
      <c r="D17" s="3">
        <v>14</v>
      </c>
      <c r="E17" s="3">
        <v>278</v>
      </c>
      <c r="F17" s="3">
        <v>23.6</v>
      </c>
      <c r="G17" s="3">
        <v>0</v>
      </c>
      <c r="H17" s="3">
        <v>0</v>
      </c>
      <c r="I17" s="3">
        <v>6.36</v>
      </c>
      <c r="J17" s="3">
        <v>0</v>
      </c>
      <c r="K17" s="3">
        <v>7.54</v>
      </c>
    </row>
    <row r="18" spans="1:11" x14ac:dyDescent="0.3">
      <c r="A18" s="1">
        <v>148</v>
      </c>
      <c r="B18" s="1" t="s">
        <v>76</v>
      </c>
      <c r="C18" s="1" t="s">
        <v>137</v>
      </c>
      <c r="D18" s="1">
        <v>17</v>
      </c>
      <c r="E18" s="1">
        <v>277</v>
      </c>
      <c r="F18" s="1">
        <v>0</v>
      </c>
      <c r="G18" s="1">
        <v>57.2</v>
      </c>
      <c r="H18" s="1">
        <v>2.23</v>
      </c>
      <c r="I18" s="1">
        <v>0</v>
      </c>
      <c r="J18" s="1">
        <v>0</v>
      </c>
      <c r="K18" s="1">
        <v>8.99</v>
      </c>
    </row>
    <row r="19" spans="1:11" x14ac:dyDescent="0.3">
      <c r="A19" s="3">
        <v>129</v>
      </c>
      <c r="B19" s="3" t="s">
        <v>75</v>
      </c>
      <c r="C19" s="3" t="s">
        <v>132</v>
      </c>
      <c r="D19" s="3">
        <v>18</v>
      </c>
      <c r="E19" s="3">
        <v>274</v>
      </c>
      <c r="F19" s="3">
        <v>25.8</v>
      </c>
      <c r="G19" s="3">
        <v>0</v>
      </c>
      <c r="H19" s="3">
        <v>0</v>
      </c>
      <c r="I19" s="3">
        <v>6.26</v>
      </c>
      <c r="J19" s="3">
        <v>0</v>
      </c>
      <c r="K19" s="3">
        <v>8.2799999999999994</v>
      </c>
    </row>
    <row r="20" spans="1:11" x14ac:dyDescent="0.3">
      <c r="A20" s="1">
        <v>209</v>
      </c>
      <c r="B20" s="1" t="s">
        <v>60</v>
      </c>
      <c r="C20" s="1" t="s">
        <v>127</v>
      </c>
      <c r="D20" s="1">
        <v>19</v>
      </c>
      <c r="E20" s="1">
        <v>273</v>
      </c>
      <c r="F20" s="1">
        <v>26.3</v>
      </c>
      <c r="G20" s="1">
        <v>0</v>
      </c>
      <c r="H20" s="1">
        <v>2.11</v>
      </c>
      <c r="I20" s="1">
        <v>0</v>
      </c>
      <c r="J20" s="1">
        <v>72</v>
      </c>
      <c r="K20" s="1">
        <v>0</v>
      </c>
    </row>
    <row r="21" spans="1:11" x14ac:dyDescent="0.3">
      <c r="A21" s="3">
        <v>3</v>
      </c>
      <c r="B21" s="3" t="s">
        <v>91</v>
      </c>
      <c r="C21" s="3" t="s">
        <v>144</v>
      </c>
      <c r="D21" s="3">
        <v>20</v>
      </c>
      <c r="E21" s="3">
        <v>272</v>
      </c>
      <c r="F21" s="3">
        <v>0</v>
      </c>
      <c r="G21" s="3">
        <v>56.4</v>
      </c>
      <c r="H21" s="3">
        <v>2.2999999999999998</v>
      </c>
      <c r="I21" s="3">
        <v>0</v>
      </c>
      <c r="J21" s="3">
        <v>0</v>
      </c>
      <c r="K21" s="3">
        <v>7.26</v>
      </c>
    </row>
    <row r="22" spans="1:11" x14ac:dyDescent="0.3">
      <c r="A22" s="1">
        <v>47</v>
      </c>
      <c r="B22" s="1" t="s">
        <v>103</v>
      </c>
      <c r="C22" s="1" t="s">
        <v>149</v>
      </c>
      <c r="D22" s="1">
        <v>21</v>
      </c>
      <c r="E22" s="1">
        <v>271</v>
      </c>
      <c r="F22" s="1">
        <v>25.4</v>
      </c>
      <c r="G22" s="1">
        <v>0</v>
      </c>
      <c r="H22" s="1">
        <v>0</v>
      </c>
      <c r="I22" s="1">
        <v>6.52</v>
      </c>
      <c r="J22" s="1">
        <v>0</v>
      </c>
      <c r="K22" s="1">
        <v>6.47</v>
      </c>
    </row>
    <row r="23" spans="1:11" x14ac:dyDescent="0.3">
      <c r="A23" s="3">
        <v>78</v>
      </c>
      <c r="B23" s="3" t="s">
        <v>37</v>
      </c>
      <c r="C23" s="3" t="s">
        <v>120</v>
      </c>
      <c r="D23" s="3">
        <v>22</v>
      </c>
      <c r="E23" s="3">
        <v>270</v>
      </c>
      <c r="F23" s="3">
        <v>0</v>
      </c>
      <c r="G23" s="3">
        <v>55</v>
      </c>
      <c r="H23" s="3">
        <v>0</v>
      </c>
      <c r="I23" s="3">
        <v>5.86</v>
      </c>
      <c r="J23" s="3">
        <v>0</v>
      </c>
      <c r="K23" s="3">
        <v>7.81</v>
      </c>
    </row>
    <row r="24" spans="1:11" x14ac:dyDescent="0.3">
      <c r="A24" s="1">
        <v>128</v>
      </c>
      <c r="B24" s="1" t="s">
        <v>75</v>
      </c>
      <c r="C24" s="1" t="s">
        <v>131</v>
      </c>
      <c r="D24" s="1">
        <v>23</v>
      </c>
      <c r="E24" s="1">
        <v>268</v>
      </c>
      <c r="F24" s="1">
        <v>26.8</v>
      </c>
      <c r="G24" s="1">
        <v>0</v>
      </c>
      <c r="H24" s="1">
        <v>2.02</v>
      </c>
      <c r="I24" s="1">
        <v>0</v>
      </c>
      <c r="J24" s="1">
        <v>72</v>
      </c>
      <c r="K24" s="1">
        <v>0</v>
      </c>
    </row>
    <row r="25" spans="1:11" x14ac:dyDescent="0.3">
      <c r="A25" s="3">
        <v>203</v>
      </c>
      <c r="B25" s="3" t="s">
        <v>81</v>
      </c>
      <c r="C25" s="3" t="s">
        <v>140</v>
      </c>
      <c r="D25" s="3">
        <v>23</v>
      </c>
      <c r="E25" s="3">
        <v>268</v>
      </c>
      <c r="F25" s="3">
        <v>25.8</v>
      </c>
      <c r="G25" s="3">
        <v>0</v>
      </c>
      <c r="H25" s="3">
        <v>2.11</v>
      </c>
      <c r="I25" s="3">
        <v>0</v>
      </c>
      <c r="J25" s="3">
        <v>64</v>
      </c>
      <c r="K25" s="3">
        <v>0</v>
      </c>
    </row>
    <row r="26" spans="1:11" x14ac:dyDescent="0.3">
      <c r="A26" s="1">
        <v>49</v>
      </c>
      <c r="B26" s="1" t="s">
        <v>103</v>
      </c>
      <c r="C26" s="1" t="s">
        <v>151</v>
      </c>
      <c r="D26" s="1">
        <v>25</v>
      </c>
      <c r="E26" s="1">
        <v>266</v>
      </c>
      <c r="F26" s="1">
        <v>0</v>
      </c>
      <c r="G26" s="1">
        <v>56</v>
      </c>
      <c r="H26" s="1">
        <v>1.96</v>
      </c>
      <c r="I26" s="1">
        <v>0</v>
      </c>
      <c r="J26" s="1">
        <v>71</v>
      </c>
      <c r="K26" s="1">
        <v>0</v>
      </c>
    </row>
    <row r="27" spans="1:11" x14ac:dyDescent="0.3">
      <c r="A27" s="3">
        <v>147</v>
      </c>
      <c r="B27" s="3" t="s">
        <v>76</v>
      </c>
      <c r="C27" s="3" t="s">
        <v>136</v>
      </c>
      <c r="D27" s="3">
        <v>26</v>
      </c>
      <c r="E27" s="3">
        <v>265</v>
      </c>
      <c r="F27" s="3">
        <v>0</v>
      </c>
      <c r="G27" s="3">
        <v>57.7</v>
      </c>
      <c r="H27" s="3">
        <v>2.13</v>
      </c>
      <c r="I27" s="3">
        <v>0</v>
      </c>
      <c r="J27" s="3">
        <v>67</v>
      </c>
      <c r="K27" s="3">
        <v>0</v>
      </c>
    </row>
    <row r="28" spans="1:11" x14ac:dyDescent="0.3">
      <c r="A28" s="1">
        <v>46</v>
      </c>
      <c r="B28" s="1" t="s">
        <v>103</v>
      </c>
      <c r="C28" s="1" t="s">
        <v>148</v>
      </c>
      <c r="D28" s="1">
        <v>26</v>
      </c>
      <c r="E28" s="1">
        <v>265</v>
      </c>
      <c r="F28" s="1">
        <v>0</v>
      </c>
      <c r="G28" s="1">
        <v>58.3</v>
      </c>
      <c r="H28" s="1">
        <v>0</v>
      </c>
      <c r="I28" s="1">
        <v>6.64</v>
      </c>
      <c r="J28" s="1">
        <v>0</v>
      </c>
      <c r="K28" s="1">
        <v>6.48</v>
      </c>
    </row>
    <row r="29" spans="1:11" x14ac:dyDescent="0.3">
      <c r="A29" s="3">
        <v>211</v>
      </c>
      <c r="B29" s="3" t="s">
        <v>63</v>
      </c>
      <c r="C29" s="3" t="s">
        <v>129</v>
      </c>
      <c r="D29" s="3">
        <v>28</v>
      </c>
      <c r="E29" s="3">
        <v>261</v>
      </c>
      <c r="F29" s="3">
        <v>27.9</v>
      </c>
      <c r="G29" s="3">
        <v>0</v>
      </c>
      <c r="H29" s="3">
        <v>2.27</v>
      </c>
      <c r="I29" s="3">
        <v>0</v>
      </c>
      <c r="J29" s="3">
        <v>41</v>
      </c>
      <c r="K29" s="3">
        <v>0</v>
      </c>
    </row>
    <row r="30" spans="1:11" x14ac:dyDescent="0.3">
      <c r="A30" s="1">
        <v>155</v>
      </c>
      <c r="B30" s="1" t="s">
        <v>76</v>
      </c>
      <c r="C30" s="1" t="s">
        <v>138</v>
      </c>
      <c r="D30" s="1">
        <v>29</v>
      </c>
      <c r="E30" s="1">
        <v>257</v>
      </c>
      <c r="F30" s="1">
        <v>26.7</v>
      </c>
      <c r="G30" s="1">
        <v>0</v>
      </c>
      <c r="H30" s="1">
        <v>1.99</v>
      </c>
      <c r="I30" s="1">
        <v>0</v>
      </c>
      <c r="J30" s="1">
        <v>54</v>
      </c>
      <c r="K30" s="1">
        <v>0</v>
      </c>
    </row>
    <row r="31" spans="1:11" x14ac:dyDescent="0.3">
      <c r="A31" s="3">
        <v>48</v>
      </c>
      <c r="B31" s="3" t="s">
        <v>103</v>
      </c>
      <c r="C31" s="3" t="s">
        <v>150</v>
      </c>
      <c r="D31" s="3">
        <v>29</v>
      </c>
      <c r="E31" s="3">
        <v>257</v>
      </c>
      <c r="F31" s="3">
        <v>0</v>
      </c>
      <c r="G31" s="3">
        <v>60.7</v>
      </c>
      <c r="H31" s="3">
        <v>0</v>
      </c>
      <c r="I31" s="3">
        <v>6.07</v>
      </c>
      <c r="J31" s="3">
        <v>0</v>
      </c>
      <c r="K31" s="3">
        <v>5.96</v>
      </c>
    </row>
    <row r="32" spans="1:11" x14ac:dyDescent="0.3">
      <c r="A32" s="1">
        <v>50</v>
      </c>
      <c r="B32" s="1" t="s">
        <v>103</v>
      </c>
      <c r="C32" s="1" t="s">
        <v>152</v>
      </c>
      <c r="D32" s="1">
        <v>29</v>
      </c>
      <c r="E32" s="1">
        <v>257</v>
      </c>
      <c r="F32" s="1">
        <v>28.3</v>
      </c>
      <c r="G32" s="1">
        <v>0</v>
      </c>
      <c r="H32" s="1">
        <v>1.95</v>
      </c>
      <c r="I32" s="1">
        <v>0</v>
      </c>
      <c r="J32" s="1">
        <v>66</v>
      </c>
      <c r="K32" s="1">
        <v>0</v>
      </c>
    </row>
    <row r="33" spans="1:11" x14ac:dyDescent="0.3">
      <c r="A33" s="3">
        <v>241</v>
      </c>
      <c r="B33" s="3" t="s">
        <v>86</v>
      </c>
      <c r="C33" s="3" t="s">
        <v>141</v>
      </c>
      <c r="D33" s="3">
        <v>32</v>
      </c>
      <c r="E33" s="3">
        <v>255</v>
      </c>
      <c r="F33" s="3">
        <v>0</v>
      </c>
      <c r="G33" s="3">
        <v>63.3</v>
      </c>
      <c r="H33" s="3">
        <v>1.41</v>
      </c>
      <c r="I33" s="3">
        <v>0</v>
      </c>
      <c r="J33" s="3">
        <v>0</v>
      </c>
      <c r="K33" s="3">
        <v>8.3699999999999992</v>
      </c>
    </row>
    <row r="34" spans="1:11" x14ac:dyDescent="0.3">
      <c r="A34" s="1">
        <v>130</v>
      </c>
      <c r="B34" s="1" t="s">
        <v>75</v>
      </c>
      <c r="C34" s="1" t="s">
        <v>133</v>
      </c>
      <c r="D34" s="1">
        <v>33</v>
      </c>
      <c r="E34" s="1">
        <v>254</v>
      </c>
      <c r="F34" s="1">
        <v>0</v>
      </c>
      <c r="G34" s="1">
        <v>57.2</v>
      </c>
      <c r="H34" s="1">
        <v>1.65</v>
      </c>
      <c r="I34" s="1">
        <v>0</v>
      </c>
      <c r="J34" s="1">
        <v>63</v>
      </c>
      <c r="K34" s="1">
        <v>0</v>
      </c>
    </row>
    <row r="35" spans="1:11" x14ac:dyDescent="0.3">
      <c r="A35" s="3">
        <v>6</v>
      </c>
      <c r="B35" s="3" t="s">
        <v>91</v>
      </c>
      <c r="C35" s="3" t="s">
        <v>147</v>
      </c>
      <c r="D35" s="3">
        <v>34</v>
      </c>
      <c r="E35" s="3">
        <v>249</v>
      </c>
      <c r="F35" s="3">
        <v>0</v>
      </c>
      <c r="G35" s="3">
        <v>61.3</v>
      </c>
      <c r="H35" s="3">
        <v>1.7</v>
      </c>
      <c r="I35" s="3">
        <v>0</v>
      </c>
      <c r="J35" s="3">
        <v>58</v>
      </c>
      <c r="K35" s="3">
        <v>0</v>
      </c>
    </row>
    <row r="36" spans="1:11" x14ac:dyDescent="0.3">
      <c r="A36" s="1">
        <v>51</v>
      </c>
      <c r="B36" s="1" t="s">
        <v>103</v>
      </c>
      <c r="C36" s="1" t="s">
        <v>153</v>
      </c>
      <c r="D36" s="1">
        <v>35</v>
      </c>
      <c r="E36" s="1">
        <v>247</v>
      </c>
      <c r="F36" s="1">
        <v>31.6</v>
      </c>
      <c r="G36" s="1">
        <v>0</v>
      </c>
      <c r="H36" s="1">
        <v>1.58</v>
      </c>
      <c r="I36" s="1">
        <v>0</v>
      </c>
      <c r="J36" s="1">
        <v>50</v>
      </c>
      <c r="K36" s="1">
        <v>0</v>
      </c>
    </row>
    <row r="37" spans="1:11" x14ac:dyDescent="0.3">
      <c r="A37" s="3">
        <v>1</v>
      </c>
      <c r="B37" s="3" t="s">
        <v>91</v>
      </c>
      <c r="C37" s="3" t="s">
        <v>142</v>
      </c>
      <c r="D37" s="3">
        <v>36</v>
      </c>
      <c r="E37" s="3">
        <v>187</v>
      </c>
      <c r="F37" s="3">
        <v>0</v>
      </c>
      <c r="G37" s="3">
        <v>0</v>
      </c>
      <c r="H37" s="3">
        <v>0</v>
      </c>
      <c r="I37" s="3">
        <v>7.47</v>
      </c>
      <c r="J37" s="3">
        <v>0</v>
      </c>
      <c r="K37" s="3">
        <v>7.64</v>
      </c>
    </row>
  </sheetData>
  <autoFilter ref="A1:K37" xr:uid="{C4EDCF43-7D8D-4EEA-96DE-C66A6183CC8A}">
    <sortState xmlns:xlrd2="http://schemas.microsoft.com/office/spreadsheetml/2017/richdata2" ref="A2:K37">
      <sortCondition ref="D1:D37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B60AC-A39F-4B2E-8274-54828D212E3C}">
  <dimension ref="A1:C10"/>
  <sheetViews>
    <sheetView workbookViewId="0"/>
  </sheetViews>
  <sheetFormatPr defaultRowHeight="14.4" x14ac:dyDescent="0.3"/>
  <cols>
    <col min="1" max="1" width="26.33203125" bestFit="1" customWidth="1"/>
    <col min="2" max="2" width="17" bestFit="1" customWidth="1"/>
  </cols>
  <sheetData>
    <row r="1" spans="1:3" x14ac:dyDescent="0.3">
      <c r="A1" t="s">
        <v>22</v>
      </c>
      <c r="B1" t="s">
        <v>35</v>
      </c>
      <c r="C1" t="s">
        <v>36</v>
      </c>
    </row>
    <row r="2" spans="1:3" x14ac:dyDescent="0.3">
      <c r="A2" t="s">
        <v>37</v>
      </c>
      <c r="B2">
        <f>COUNTIF('Athlete Scores'!B:B,Fees!A2)</f>
        <v>5</v>
      </c>
      <c r="C2" s="6">
        <f>B2*7</f>
        <v>35</v>
      </c>
    </row>
    <row r="3" spans="1:3" x14ac:dyDescent="0.3">
      <c r="A3" s="7" t="s">
        <v>60</v>
      </c>
      <c r="B3">
        <f>COUNTIF('Athlete Scores'!B:B,Fees!A3)</f>
        <v>6</v>
      </c>
      <c r="C3" s="6">
        <f>B3*7</f>
        <v>42</v>
      </c>
    </row>
    <row r="4" spans="1:3" x14ac:dyDescent="0.3">
      <c r="A4" s="7" t="s">
        <v>63</v>
      </c>
      <c r="B4">
        <f>COUNTIF('Athlete Scores'!B:B,Fees!A4)</f>
        <v>1</v>
      </c>
      <c r="C4" s="6">
        <f t="shared" ref="C4:C10" si="0">B4*7</f>
        <v>7</v>
      </c>
    </row>
    <row r="5" spans="1:3" x14ac:dyDescent="0.3">
      <c r="A5" s="10" t="s">
        <v>75</v>
      </c>
      <c r="B5">
        <f>COUNTIF('Athlete Scores'!B:B,Fees!A5)</f>
        <v>6</v>
      </c>
      <c r="C5" s="6">
        <f t="shared" si="0"/>
        <v>42</v>
      </c>
    </row>
    <row r="6" spans="1:3" x14ac:dyDescent="0.3">
      <c r="A6" t="s">
        <v>76</v>
      </c>
      <c r="B6">
        <f>COUNTIF('Athlete Scores'!B:B,Fees!A6)</f>
        <v>3</v>
      </c>
      <c r="C6" s="6">
        <f t="shared" si="0"/>
        <v>21</v>
      </c>
    </row>
    <row r="7" spans="1:3" x14ac:dyDescent="0.3">
      <c r="A7" t="s">
        <v>81</v>
      </c>
      <c r="B7">
        <f>COUNTIF('Athlete Scores'!B:B,Fees!A7)</f>
        <v>2</v>
      </c>
      <c r="C7" s="6">
        <f t="shared" si="0"/>
        <v>14</v>
      </c>
    </row>
    <row r="8" spans="1:3" x14ac:dyDescent="0.3">
      <c r="A8" t="s">
        <v>86</v>
      </c>
      <c r="B8">
        <f>COUNTIF('Athlete Scores'!B:B,Fees!A8)</f>
        <v>1</v>
      </c>
      <c r="C8" s="6">
        <f t="shared" si="0"/>
        <v>7</v>
      </c>
    </row>
    <row r="9" spans="1:3" x14ac:dyDescent="0.3">
      <c r="A9" t="s">
        <v>91</v>
      </c>
      <c r="B9">
        <f>COUNTIF('Athlete Scores'!B:B,Fees!A9)</f>
        <v>6</v>
      </c>
      <c r="C9" s="6">
        <f t="shared" si="0"/>
        <v>42</v>
      </c>
    </row>
    <row r="10" spans="1:3" x14ac:dyDescent="0.3">
      <c r="A10" t="s">
        <v>103</v>
      </c>
      <c r="B10">
        <f>COUNTIF('Athlete Scores'!B:B,Fees!A10)</f>
        <v>6</v>
      </c>
      <c r="C10" s="6">
        <f t="shared" si="0"/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4B79-EE61-488D-BBDD-523AAD61B68E}">
  <dimension ref="A1:D38"/>
  <sheetViews>
    <sheetView topLeftCell="A14" workbookViewId="0">
      <selection activeCell="A2" sqref="A2:A38"/>
    </sheetView>
  </sheetViews>
  <sheetFormatPr defaultRowHeight="14.4" x14ac:dyDescent="0.3"/>
  <cols>
    <col min="1" max="1" width="10" bestFit="1" customWidth="1"/>
    <col min="2" max="2" width="26.33203125" bestFit="1" customWidth="1"/>
    <col min="3" max="3" width="10.5546875" bestFit="1" customWidth="1"/>
    <col min="4" max="4" width="10.109375" bestFit="1" customWidth="1"/>
  </cols>
  <sheetData>
    <row r="1" spans="1:4" x14ac:dyDescent="0.3">
      <c r="A1" t="s">
        <v>4</v>
      </c>
      <c r="B1" t="s">
        <v>0</v>
      </c>
      <c r="C1" t="s">
        <v>1</v>
      </c>
      <c r="D1" t="s">
        <v>2</v>
      </c>
    </row>
    <row r="2" spans="1:4" x14ac:dyDescent="0.3">
      <c r="A2">
        <v>76</v>
      </c>
      <c r="B2" t="s">
        <v>37</v>
      </c>
      <c r="C2" t="s">
        <v>38</v>
      </c>
      <c r="D2" t="s">
        <v>39</v>
      </c>
    </row>
    <row r="3" spans="1:4" x14ac:dyDescent="0.3">
      <c r="A3">
        <v>77</v>
      </c>
      <c r="B3" t="s">
        <v>37</v>
      </c>
      <c r="C3" t="s">
        <v>40</v>
      </c>
      <c r="D3" t="s">
        <v>41</v>
      </c>
    </row>
    <row r="4" spans="1:4" x14ac:dyDescent="0.3">
      <c r="A4">
        <v>78</v>
      </c>
      <c r="B4" t="s">
        <v>37</v>
      </c>
      <c r="C4" t="s">
        <v>42</v>
      </c>
      <c r="D4" t="s">
        <v>43</v>
      </c>
    </row>
    <row r="5" spans="1:4" x14ac:dyDescent="0.3">
      <c r="A5">
        <v>79</v>
      </c>
      <c r="B5" t="s">
        <v>37</v>
      </c>
      <c r="C5" t="s">
        <v>44</v>
      </c>
      <c r="D5" t="s">
        <v>45</v>
      </c>
    </row>
    <row r="6" spans="1:4" x14ac:dyDescent="0.3">
      <c r="A6">
        <v>88</v>
      </c>
      <c r="B6" t="s">
        <v>37</v>
      </c>
      <c r="C6" t="s">
        <v>46</v>
      </c>
      <c r="D6" t="s">
        <v>47</v>
      </c>
    </row>
    <row r="7" spans="1:4" x14ac:dyDescent="0.3">
      <c r="A7" s="7">
        <v>205</v>
      </c>
      <c r="B7" s="7" t="s">
        <v>60</v>
      </c>
      <c r="C7" s="7" t="s">
        <v>48</v>
      </c>
      <c r="D7" s="7" t="s">
        <v>49</v>
      </c>
    </row>
    <row r="8" spans="1:4" x14ac:dyDescent="0.3">
      <c r="A8" s="7">
        <v>206</v>
      </c>
      <c r="B8" s="7" t="s">
        <v>60</v>
      </c>
      <c r="C8" s="7" t="s">
        <v>50</v>
      </c>
      <c r="D8" s="7" t="s">
        <v>51</v>
      </c>
    </row>
    <row r="9" spans="1:4" x14ac:dyDescent="0.3">
      <c r="A9" s="7">
        <v>207</v>
      </c>
      <c r="B9" s="7" t="s">
        <v>60</v>
      </c>
      <c r="C9" s="7" t="s">
        <v>52</v>
      </c>
      <c r="D9" s="7" t="s">
        <v>53</v>
      </c>
    </row>
    <row r="10" spans="1:4" x14ac:dyDescent="0.3">
      <c r="A10" s="7">
        <v>208</v>
      </c>
      <c r="B10" s="7" t="s">
        <v>60</v>
      </c>
      <c r="C10" s="7" t="s">
        <v>54</v>
      </c>
      <c r="D10" s="7" t="s">
        <v>55</v>
      </c>
    </row>
    <row r="11" spans="1:4" x14ac:dyDescent="0.3">
      <c r="A11" s="7">
        <v>209</v>
      </c>
      <c r="B11" s="7" t="s">
        <v>60</v>
      </c>
      <c r="C11" s="7" t="s">
        <v>56</v>
      </c>
      <c r="D11" s="7" t="s">
        <v>57</v>
      </c>
    </row>
    <row r="12" spans="1:4" x14ac:dyDescent="0.3">
      <c r="A12" s="7">
        <v>210</v>
      </c>
      <c r="B12" s="7" t="s">
        <v>60</v>
      </c>
      <c r="C12" s="7" t="s">
        <v>58</v>
      </c>
      <c r="D12" s="7" t="s">
        <v>59</v>
      </c>
    </row>
    <row r="13" spans="1:4" x14ac:dyDescent="0.3">
      <c r="A13" s="7">
        <v>211</v>
      </c>
      <c r="B13" s="7" t="s">
        <v>63</v>
      </c>
      <c r="C13" s="7" t="s">
        <v>61</v>
      </c>
      <c r="D13" s="7" t="s">
        <v>62</v>
      </c>
    </row>
    <row r="14" spans="1:4" x14ac:dyDescent="0.3">
      <c r="A14">
        <v>127</v>
      </c>
      <c r="B14" s="10" t="s">
        <v>75</v>
      </c>
      <c r="C14" t="s">
        <v>64</v>
      </c>
      <c r="D14" t="s">
        <v>65</v>
      </c>
    </row>
    <row r="15" spans="1:4" x14ac:dyDescent="0.3">
      <c r="A15">
        <v>128</v>
      </c>
      <c r="B15" s="10" t="s">
        <v>75</v>
      </c>
      <c r="C15" t="s">
        <v>66</v>
      </c>
      <c r="D15" t="s">
        <v>67</v>
      </c>
    </row>
    <row r="16" spans="1:4" x14ac:dyDescent="0.3">
      <c r="A16">
        <v>129</v>
      </c>
      <c r="B16" s="10" t="s">
        <v>75</v>
      </c>
      <c r="C16" t="s">
        <v>68</v>
      </c>
      <c r="D16" t="s">
        <v>69</v>
      </c>
    </row>
    <row r="17" spans="1:4" x14ac:dyDescent="0.3">
      <c r="A17">
        <v>130</v>
      </c>
      <c r="B17" s="10" t="s">
        <v>75</v>
      </c>
      <c r="C17" t="s">
        <v>70</v>
      </c>
      <c r="D17" t="s">
        <v>71</v>
      </c>
    </row>
    <row r="18" spans="1:4" x14ac:dyDescent="0.3">
      <c r="A18">
        <v>131</v>
      </c>
      <c r="B18" s="10" t="s">
        <v>75</v>
      </c>
      <c r="C18" t="s">
        <v>72</v>
      </c>
      <c r="D18" t="s">
        <v>73</v>
      </c>
    </row>
    <row r="19" spans="1:4" x14ac:dyDescent="0.3">
      <c r="A19">
        <v>132</v>
      </c>
      <c r="B19" s="10" t="s">
        <v>75</v>
      </c>
      <c r="C19" t="s">
        <v>40</v>
      </c>
      <c r="D19" t="s">
        <v>74</v>
      </c>
    </row>
    <row r="20" spans="1:4" x14ac:dyDescent="0.3">
      <c r="A20">
        <v>147</v>
      </c>
      <c r="B20" t="s">
        <v>76</v>
      </c>
      <c r="C20" t="s">
        <v>77</v>
      </c>
      <c r="D20" t="s">
        <v>78</v>
      </c>
    </row>
    <row r="21" spans="1:4" x14ac:dyDescent="0.3">
      <c r="A21">
        <v>148</v>
      </c>
      <c r="B21" t="s">
        <v>76</v>
      </c>
      <c r="C21" t="s">
        <v>79</v>
      </c>
      <c r="D21" t="s">
        <v>80</v>
      </c>
    </row>
    <row r="22" spans="1:4" x14ac:dyDescent="0.3">
      <c r="A22">
        <v>155</v>
      </c>
      <c r="B22" t="s">
        <v>76</v>
      </c>
      <c r="C22" t="s">
        <v>116</v>
      </c>
      <c r="D22" t="s">
        <v>117</v>
      </c>
    </row>
    <row r="23" spans="1:4" x14ac:dyDescent="0.3">
      <c r="A23">
        <v>199</v>
      </c>
      <c r="B23" t="s">
        <v>81</v>
      </c>
      <c r="C23" t="s">
        <v>82</v>
      </c>
      <c r="D23" t="s">
        <v>83</v>
      </c>
    </row>
    <row r="24" spans="1:4" x14ac:dyDescent="0.3">
      <c r="A24">
        <v>203</v>
      </c>
      <c r="B24" t="s">
        <v>81</v>
      </c>
      <c r="C24" t="s">
        <v>84</v>
      </c>
      <c r="D24" t="s">
        <v>85</v>
      </c>
    </row>
    <row r="25" spans="1:4" x14ac:dyDescent="0.3">
      <c r="A25">
        <v>241</v>
      </c>
      <c r="B25" t="s">
        <v>86</v>
      </c>
      <c r="C25" t="s">
        <v>87</v>
      </c>
      <c r="D25" t="s">
        <v>88</v>
      </c>
    </row>
    <row r="26" spans="1:4" x14ac:dyDescent="0.3">
      <c r="A26">
        <v>242</v>
      </c>
      <c r="B26" t="s">
        <v>86</v>
      </c>
      <c r="C26" t="s">
        <v>89</v>
      </c>
      <c r="D26" t="s">
        <v>90</v>
      </c>
    </row>
    <row r="27" spans="1:4" x14ac:dyDescent="0.3">
      <c r="A27">
        <v>1</v>
      </c>
      <c r="B27" t="s">
        <v>91</v>
      </c>
      <c r="C27" t="s">
        <v>92</v>
      </c>
      <c r="D27" t="s">
        <v>93</v>
      </c>
    </row>
    <row r="28" spans="1:4" x14ac:dyDescent="0.3">
      <c r="A28">
        <v>2</v>
      </c>
      <c r="B28" t="s">
        <v>91</v>
      </c>
      <c r="C28" t="s">
        <v>44</v>
      </c>
      <c r="D28" t="s">
        <v>94</v>
      </c>
    </row>
    <row r="29" spans="1:4" x14ac:dyDescent="0.3">
      <c r="A29">
        <v>3</v>
      </c>
      <c r="B29" t="s">
        <v>91</v>
      </c>
      <c r="C29" t="s">
        <v>95</v>
      </c>
      <c r="D29" t="s">
        <v>96</v>
      </c>
    </row>
    <row r="30" spans="1:4" x14ac:dyDescent="0.3">
      <c r="A30">
        <v>4</v>
      </c>
      <c r="B30" t="s">
        <v>91</v>
      </c>
      <c r="C30" t="s">
        <v>97</v>
      </c>
      <c r="D30" t="s">
        <v>98</v>
      </c>
    </row>
    <row r="31" spans="1:4" x14ac:dyDescent="0.3">
      <c r="A31">
        <v>5</v>
      </c>
      <c r="B31" t="s">
        <v>91</v>
      </c>
      <c r="C31" t="s">
        <v>99</v>
      </c>
      <c r="D31" t="s">
        <v>100</v>
      </c>
    </row>
    <row r="32" spans="1:4" x14ac:dyDescent="0.3">
      <c r="A32">
        <v>6</v>
      </c>
      <c r="B32" t="s">
        <v>91</v>
      </c>
      <c r="C32" t="s">
        <v>101</v>
      </c>
      <c r="D32" t="s">
        <v>102</v>
      </c>
    </row>
    <row r="33" spans="1:4" x14ac:dyDescent="0.3">
      <c r="A33">
        <v>46</v>
      </c>
      <c r="B33" t="s">
        <v>103</v>
      </c>
      <c r="C33" t="s">
        <v>104</v>
      </c>
      <c r="D33" t="s">
        <v>105</v>
      </c>
    </row>
    <row r="34" spans="1:4" x14ac:dyDescent="0.3">
      <c r="A34">
        <v>47</v>
      </c>
      <c r="B34" t="s">
        <v>103</v>
      </c>
      <c r="C34" t="s">
        <v>106</v>
      </c>
      <c r="D34" t="s">
        <v>107</v>
      </c>
    </row>
    <row r="35" spans="1:4" x14ac:dyDescent="0.3">
      <c r="A35">
        <v>48</v>
      </c>
      <c r="B35" t="s">
        <v>103</v>
      </c>
      <c r="C35" t="s">
        <v>108</v>
      </c>
      <c r="D35" t="s">
        <v>109</v>
      </c>
    </row>
    <row r="36" spans="1:4" x14ac:dyDescent="0.3">
      <c r="A36">
        <v>49</v>
      </c>
      <c r="B36" t="s">
        <v>103</v>
      </c>
      <c r="C36" t="s">
        <v>110</v>
      </c>
      <c r="D36" t="s">
        <v>111</v>
      </c>
    </row>
    <row r="37" spans="1:4" x14ac:dyDescent="0.3">
      <c r="A37">
        <v>50</v>
      </c>
      <c r="B37" t="s">
        <v>103</v>
      </c>
      <c r="C37" t="s">
        <v>112</v>
      </c>
      <c r="D37" t="s">
        <v>113</v>
      </c>
    </row>
    <row r="38" spans="1:4" x14ac:dyDescent="0.3">
      <c r="A38">
        <v>51</v>
      </c>
      <c r="B38" t="s">
        <v>103</v>
      </c>
      <c r="C38" t="s">
        <v>114</v>
      </c>
      <c r="D38" t="s">
        <v>115</v>
      </c>
    </row>
  </sheetData>
  <autoFilter ref="A1:D1" xr:uid="{D8764B79-EE61-488D-BBDD-523AAD61B68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598D-8B4E-4CC1-B0C0-B004C0102AF3}">
  <dimension ref="A1:B12"/>
  <sheetViews>
    <sheetView workbookViewId="0"/>
  </sheetViews>
  <sheetFormatPr defaultRowHeight="14.4" x14ac:dyDescent="0.3"/>
  <cols>
    <col min="1" max="1" width="11.6640625" bestFit="1" customWidth="1"/>
    <col min="2" max="2" width="10.6640625" bestFit="1" customWidth="1"/>
  </cols>
  <sheetData>
    <row r="1" spans="1:2" x14ac:dyDescent="0.3">
      <c r="A1" t="s">
        <v>3</v>
      </c>
      <c r="B1" t="s">
        <v>10</v>
      </c>
    </row>
    <row r="2" spans="1:2" x14ac:dyDescent="0.3">
      <c r="A2" t="s">
        <v>5</v>
      </c>
      <c r="B2" t="s">
        <v>11</v>
      </c>
    </row>
    <row r="3" spans="1:2" x14ac:dyDescent="0.3">
      <c r="A3" t="s">
        <v>6</v>
      </c>
      <c r="B3" t="s">
        <v>11</v>
      </c>
    </row>
    <row r="4" spans="1:2" x14ac:dyDescent="0.3">
      <c r="A4" t="s">
        <v>7</v>
      </c>
      <c r="B4" t="s">
        <v>11</v>
      </c>
    </row>
    <row r="5" spans="1:2" x14ac:dyDescent="0.3">
      <c r="A5" t="s">
        <v>19</v>
      </c>
      <c r="B5" t="s">
        <v>12</v>
      </c>
    </row>
    <row r="6" spans="1:2" x14ac:dyDescent="0.3">
      <c r="A6" t="s">
        <v>17</v>
      </c>
      <c r="B6" t="s">
        <v>12</v>
      </c>
    </row>
    <row r="7" spans="1:2" x14ac:dyDescent="0.3">
      <c r="A7" t="s">
        <v>16</v>
      </c>
      <c r="B7" t="s">
        <v>12</v>
      </c>
    </row>
    <row r="8" spans="1:2" x14ac:dyDescent="0.3">
      <c r="A8" t="s">
        <v>18</v>
      </c>
      <c r="B8" t="s">
        <v>12</v>
      </c>
    </row>
    <row r="9" spans="1:2" x14ac:dyDescent="0.3">
      <c r="A9" t="s">
        <v>8</v>
      </c>
      <c r="B9" t="s">
        <v>12</v>
      </c>
    </row>
    <row r="10" spans="1:2" x14ac:dyDescent="0.3">
      <c r="A10" t="s">
        <v>20</v>
      </c>
      <c r="B10" t="s">
        <v>13</v>
      </c>
    </row>
    <row r="11" spans="1:2" x14ac:dyDescent="0.3">
      <c r="A11" t="s">
        <v>9</v>
      </c>
      <c r="B11" t="s">
        <v>13</v>
      </c>
    </row>
    <row r="12" spans="1:2" x14ac:dyDescent="0.3">
      <c r="A12" t="s">
        <v>21</v>
      </c>
      <c r="B12" t="s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46BAF-2F17-48B9-BD70-E87AC76C6011}">
  <dimension ref="A1:F17"/>
  <sheetViews>
    <sheetView zoomScaleNormal="100"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5</v>
      </c>
      <c r="B2">
        <v>205</v>
      </c>
      <c r="C2" s="9">
        <v>23</v>
      </c>
      <c r="D2">
        <f>ROUNDDOWN(RANK(C2,$C$2:$C$79,1),0)</f>
        <v>1</v>
      </c>
      <c r="E2">
        <f>101-D2</f>
        <v>100</v>
      </c>
      <c r="F2" t="str">
        <f>VLOOKUP(B2,Athlete!A:B,2,FALSE)</f>
        <v>Waverley AC A</v>
      </c>
    </row>
    <row r="3" spans="1:6" x14ac:dyDescent="0.3">
      <c r="A3" t="s">
        <v>5</v>
      </c>
      <c r="B3">
        <v>2</v>
      </c>
      <c r="C3" s="9">
        <v>23.6</v>
      </c>
      <c r="D3">
        <f>ROUNDDOWN(RANK(C3,$C$2:$C$79,1),0)</f>
        <v>2</v>
      </c>
      <c r="E3">
        <f t="shared" ref="E3" si="0">101-D3</f>
        <v>99</v>
      </c>
      <c r="F3" t="str">
        <f>VLOOKUP(B3,Athlete!A:B,2,FALSE)</f>
        <v>CADAC</v>
      </c>
    </row>
    <row r="4" spans="1:6" x14ac:dyDescent="0.3">
      <c r="A4" t="s">
        <v>5</v>
      </c>
      <c r="B4">
        <v>77</v>
      </c>
      <c r="C4">
        <v>24.3</v>
      </c>
      <c r="D4">
        <f t="shared" ref="D4:D17" si="1">ROUNDDOWN(RANK(C4,$C$2:$C$79,1),0)</f>
        <v>3</v>
      </c>
      <c r="E4">
        <f t="shared" ref="E4:E17" si="2">101-D4</f>
        <v>98</v>
      </c>
      <c r="F4" t="str">
        <f>VLOOKUP(B4,Athlete!A:B,2,FALSE)</f>
        <v>E&amp;E</v>
      </c>
    </row>
    <row r="5" spans="1:6" x14ac:dyDescent="0.3">
      <c r="A5" t="s">
        <v>5</v>
      </c>
      <c r="B5">
        <v>131</v>
      </c>
      <c r="C5">
        <v>24.9</v>
      </c>
      <c r="D5">
        <f t="shared" si="1"/>
        <v>5</v>
      </c>
      <c r="E5">
        <f t="shared" si="2"/>
        <v>96</v>
      </c>
      <c r="F5" t="str">
        <f>VLOOKUP(B5,Athlete!A:B,2,FALSE)</f>
        <v>GGAC U15B A</v>
      </c>
    </row>
    <row r="6" spans="1:6" x14ac:dyDescent="0.3">
      <c r="A6" t="s">
        <v>5</v>
      </c>
      <c r="B6">
        <v>211</v>
      </c>
      <c r="C6">
        <v>27.9</v>
      </c>
      <c r="D6">
        <f t="shared" si="1"/>
        <v>14</v>
      </c>
      <c r="E6">
        <f t="shared" si="2"/>
        <v>87</v>
      </c>
      <c r="F6" t="str">
        <f>VLOOKUP(B6,Athlete!A:B,2,FALSE)</f>
        <v>Waverley AC B</v>
      </c>
    </row>
    <row r="7" spans="1:6" x14ac:dyDescent="0.3">
      <c r="A7" t="s">
        <v>5</v>
      </c>
      <c r="B7">
        <v>210</v>
      </c>
      <c r="C7">
        <v>24.8</v>
      </c>
      <c r="D7">
        <f t="shared" si="1"/>
        <v>4</v>
      </c>
      <c r="E7">
        <f t="shared" si="2"/>
        <v>97</v>
      </c>
      <c r="F7" t="str">
        <f>VLOOKUP(B7,Athlete!A:B,2,FALSE)</f>
        <v>Waverley AC A</v>
      </c>
    </row>
    <row r="8" spans="1:6" x14ac:dyDescent="0.3">
      <c r="A8" t="s">
        <v>5</v>
      </c>
      <c r="B8">
        <v>79</v>
      </c>
      <c r="C8">
        <v>24.9</v>
      </c>
      <c r="D8">
        <f t="shared" si="1"/>
        <v>5</v>
      </c>
      <c r="E8">
        <f t="shared" si="2"/>
        <v>96</v>
      </c>
      <c r="F8" t="str">
        <f>VLOOKUP(B8,Athlete!A:B,2,FALSE)</f>
        <v>E&amp;E</v>
      </c>
    </row>
    <row r="9" spans="1:6" x14ac:dyDescent="0.3">
      <c r="A9" t="s">
        <v>5</v>
      </c>
      <c r="B9">
        <v>47</v>
      </c>
      <c r="C9">
        <v>25.4</v>
      </c>
      <c r="D9">
        <f t="shared" si="1"/>
        <v>7</v>
      </c>
      <c r="E9">
        <f t="shared" si="2"/>
        <v>94</v>
      </c>
      <c r="F9" t="str">
        <f>VLOOKUP(B9,Athlete!A:B,2,FALSE)</f>
        <v>Dorking &amp; Mole Valley</v>
      </c>
    </row>
    <row r="10" spans="1:6" x14ac:dyDescent="0.3">
      <c r="A10" t="s">
        <v>5</v>
      </c>
      <c r="B10">
        <v>129</v>
      </c>
      <c r="C10">
        <v>25.8</v>
      </c>
      <c r="D10">
        <f t="shared" si="1"/>
        <v>8</v>
      </c>
      <c r="E10">
        <f t="shared" si="2"/>
        <v>93</v>
      </c>
      <c r="F10" t="str">
        <f>VLOOKUP(B10,Athlete!A:B,2,FALSE)</f>
        <v>GGAC U15B A</v>
      </c>
    </row>
    <row r="11" spans="1:6" x14ac:dyDescent="0.3">
      <c r="A11" t="s">
        <v>5</v>
      </c>
      <c r="B11">
        <v>203</v>
      </c>
      <c r="C11">
        <v>25.8</v>
      </c>
      <c r="D11">
        <f t="shared" si="1"/>
        <v>8</v>
      </c>
      <c r="E11">
        <f t="shared" si="2"/>
        <v>93</v>
      </c>
      <c r="F11" t="str">
        <f>VLOOKUP(B11,Athlete!A:B,2,FALSE)</f>
        <v>WALTON</v>
      </c>
    </row>
    <row r="12" spans="1:6" x14ac:dyDescent="0.3">
      <c r="A12" t="s">
        <v>5</v>
      </c>
      <c r="B12">
        <v>5</v>
      </c>
      <c r="C12">
        <v>26.3</v>
      </c>
      <c r="D12">
        <f t="shared" si="1"/>
        <v>10</v>
      </c>
      <c r="E12">
        <f t="shared" si="2"/>
        <v>91</v>
      </c>
      <c r="F12" t="str">
        <f>VLOOKUP(B12,Athlete!A:B,2,FALSE)</f>
        <v>CADAC</v>
      </c>
    </row>
    <row r="13" spans="1:6" x14ac:dyDescent="0.3">
      <c r="A13" t="s">
        <v>5</v>
      </c>
      <c r="B13">
        <v>128</v>
      </c>
      <c r="C13">
        <v>26.8</v>
      </c>
      <c r="D13">
        <f t="shared" si="1"/>
        <v>13</v>
      </c>
      <c r="E13">
        <f t="shared" si="2"/>
        <v>88</v>
      </c>
      <c r="F13" t="str">
        <f>VLOOKUP(B13,Athlete!A:B,2,FALSE)</f>
        <v>GGAC U15B A</v>
      </c>
    </row>
    <row r="14" spans="1:6" x14ac:dyDescent="0.3">
      <c r="A14" t="s">
        <v>5</v>
      </c>
      <c r="B14">
        <v>50</v>
      </c>
      <c r="C14">
        <v>28.3</v>
      </c>
      <c r="D14">
        <f t="shared" si="1"/>
        <v>15</v>
      </c>
      <c r="E14">
        <f t="shared" si="2"/>
        <v>86</v>
      </c>
      <c r="F14" t="str">
        <f>VLOOKUP(B14,Athlete!A:B,2,FALSE)</f>
        <v>Dorking &amp; Mole Valley</v>
      </c>
    </row>
    <row r="15" spans="1:6" x14ac:dyDescent="0.3">
      <c r="A15" t="s">
        <v>5</v>
      </c>
      <c r="B15">
        <v>209</v>
      </c>
      <c r="C15">
        <v>26.3</v>
      </c>
      <c r="D15">
        <f t="shared" si="1"/>
        <v>10</v>
      </c>
      <c r="E15">
        <f t="shared" si="2"/>
        <v>91</v>
      </c>
      <c r="F15" t="str">
        <f>VLOOKUP(B15,Athlete!A:B,2,FALSE)</f>
        <v>Waverley AC A</v>
      </c>
    </row>
    <row r="16" spans="1:6" x14ac:dyDescent="0.3">
      <c r="A16" t="s">
        <v>5</v>
      </c>
      <c r="B16">
        <v>155</v>
      </c>
      <c r="C16">
        <v>26.7</v>
      </c>
      <c r="D16">
        <f t="shared" si="1"/>
        <v>12</v>
      </c>
      <c r="E16">
        <f t="shared" si="2"/>
        <v>89</v>
      </c>
      <c r="F16" t="str">
        <f>VLOOKUP(B16,Athlete!A:B,2,FALSE)</f>
        <v>HHH</v>
      </c>
    </row>
    <row r="17" spans="1:6" x14ac:dyDescent="0.3">
      <c r="A17" t="s">
        <v>5</v>
      </c>
      <c r="B17">
        <v>51</v>
      </c>
      <c r="C17">
        <v>31.6</v>
      </c>
      <c r="D17">
        <f t="shared" si="1"/>
        <v>16</v>
      </c>
      <c r="E17">
        <f t="shared" si="2"/>
        <v>85</v>
      </c>
      <c r="F17" t="str">
        <f>VLOOKUP(B17,Athlete!A:B,2,FALSE)</f>
        <v>Dorking &amp; Mole Valley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E4802-EE71-4942-9327-2F618A22C368}">
  <dimension ref="A1:F20"/>
  <sheetViews>
    <sheetView zoomScaleNormal="100" workbookViewId="0">
      <selection activeCell="B12" sqref="B12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6</v>
      </c>
      <c r="B2">
        <v>127</v>
      </c>
      <c r="C2" s="9">
        <v>50.4</v>
      </c>
      <c r="D2">
        <f>ROUNDDOWN(RANK(C2,$C$2:$C$84,1),0)</f>
        <v>1</v>
      </c>
      <c r="E2">
        <f t="shared" ref="E2:E3" si="0">101-D2</f>
        <v>100</v>
      </c>
      <c r="F2" t="str">
        <f>VLOOKUP(B2,Athlete!A:B,2,FALSE)</f>
        <v>GGAC U15B A</v>
      </c>
    </row>
    <row r="3" spans="1:6" x14ac:dyDescent="0.3">
      <c r="A3" t="s">
        <v>6</v>
      </c>
      <c r="B3">
        <v>76</v>
      </c>
      <c r="C3" s="9">
        <v>51.4</v>
      </c>
      <c r="D3">
        <f>ROUNDDOWN(RANK(C3,$C$2:$C$84,1),0)</f>
        <v>2</v>
      </c>
      <c r="E3">
        <f t="shared" si="0"/>
        <v>99</v>
      </c>
      <c r="F3" t="str">
        <f>VLOOKUP(B3,Athlete!A:B,2,FALSE)</f>
        <v>E&amp;E</v>
      </c>
    </row>
    <row r="4" spans="1:6" x14ac:dyDescent="0.3">
      <c r="A4" t="s">
        <v>6</v>
      </c>
      <c r="B4">
        <v>199</v>
      </c>
      <c r="C4" s="9">
        <v>54.4</v>
      </c>
      <c r="D4">
        <f t="shared" ref="D4:D20" si="1">ROUNDDOWN(RANK(C4,$C$2:$C$84,1),0)</f>
        <v>6</v>
      </c>
      <c r="E4">
        <f t="shared" ref="E4:E20" si="2">101-D4</f>
        <v>95</v>
      </c>
      <c r="F4" t="str">
        <f>VLOOKUP(B4,Athlete!A:B,2,FALSE)</f>
        <v>WALTON</v>
      </c>
    </row>
    <row r="5" spans="1:6" x14ac:dyDescent="0.3">
      <c r="A5" t="s">
        <v>6</v>
      </c>
      <c r="B5">
        <v>207</v>
      </c>
      <c r="C5" s="9">
        <v>54.8</v>
      </c>
      <c r="D5">
        <f t="shared" si="1"/>
        <v>8</v>
      </c>
      <c r="E5">
        <f t="shared" si="2"/>
        <v>93</v>
      </c>
      <c r="F5" t="str">
        <f>VLOOKUP(B5,Athlete!A:B,2,FALSE)</f>
        <v>Waverley AC A</v>
      </c>
    </row>
    <row r="6" spans="1:6" x14ac:dyDescent="0.3">
      <c r="A6" t="s">
        <v>6</v>
      </c>
      <c r="B6">
        <v>3</v>
      </c>
      <c r="C6" s="9">
        <v>56.4</v>
      </c>
      <c r="D6">
        <f t="shared" si="1"/>
        <v>12</v>
      </c>
      <c r="E6">
        <f t="shared" si="2"/>
        <v>89</v>
      </c>
      <c r="F6" t="str">
        <f>VLOOKUP(B6,Athlete!A:B,2,FALSE)</f>
        <v>CADAC</v>
      </c>
    </row>
    <row r="7" spans="1:6" x14ac:dyDescent="0.3">
      <c r="A7" t="s">
        <v>6</v>
      </c>
      <c r="B7">
        <v>132</v>
      </c>
      <c r="C7" s="9">
        <v>53.3</v>
      </c>
      <c r="D7">
        <f t="shared" si="1"/>
        <v>3</v>
      </c>
      <c r="E7">
        <f t="shared" si="2"/>
        <v>98</v>
      </c>
      <c r="F7" t="str">
        <f>VLOOKUP(B7,Athlete!A:B,2,FALSE)</f>
        <v>GGAC U15B A</v>
      </c>
    </row>
    <row r="8" spans="1:6" x14ac:dyDescent="0.3">
      <c r="A8" t="s">
        <v>6</v>
      </c>
      <c r="B8">
        <v>206</v>
      </c>
      <c r="C8" s="9">
        <v>54.7</v>
      </c>
      <c r="D8">
        <f t="shared" si="1"/>
        <v>7</v>
      </c>
      <c r="E8">
        <f t="shared" si="2"/>
        <v>94</v>
      </c>
      <c r="F8" t="str">
        <f>VLOOKUP(B8,Athlete!A:B,2,FALSE)</f>
        <v>Waverley AC A</v>
      </c>
    </row>
    <row r="9" spans="1:6" x14ac:dyDescent="0.3">
      <c r="A9" t="s">
        <v>6</v>
      </c>
      <c r="B9">
        <v>78</v>
      </c>
      <c r="C9" s="9">
        <v>55</v>
      </c>
      <c r="D9">
        <f t="shared" si="1"/>
        <v>9</v>
      </c>
      <c r="E9">
        <f t="shared" si="2"/>
        <v>92</v>
      </c>
      <c r="F9" t="str">
        <f>VLOOKUP(B9,Athlete!A:B,2,FALSE)</f>
        <v>E&amp;E</v>
      </c>
    </row>
    <row r="10" spans="1:6" x14ac:dyDescent="0.3">
      <c r="A10" t="s">
        <v>6</v>
      </c>
      <c r="B10">
        <v>148</v>
      </c>
      <c r="C10" s="9">
        <v>57.2</v>
      </c>
      <c r="D10">
        <f t="shared" si="1"/>
        <v>13</v>
      </c>
      <c r="E10">
        <f t="shared" si="2"/>
        <v>88</v>
      </c>
      <c r="F10" t="str">
        <f>VLOOKUP(B10,Athlete!A:B,2,FALSE)</f>
        <v>HHH</v>
      </c>
    </row>
    <row r="11" spans="1:6" x14ac:dyDescent="0.3">
      <c r="A11" t="s">
        <v>6</v>
      </c>
      <c r="B11">
        <v>241</v>
      </c>
      <c r="C11" s="9">
        <v>63.3</v>
      </c>
      <c r="D11">
        <f t="shared" si="1"/>
        <v>19</v>
      </c>
      <c r="E11">
        <f t="shared" si="2"/>
        <v>82</v>
      </c>
      <c r="F11" t="str">
        <f>VLOOKUP(B11,Athlete!A:B,2,FALSE)</f>
        <v>Wimbledon College</v>
      </c>
    </row>
    <row r="12" spans="1:6" x14ac:dyDescent="0.3">
      <c r="A12" t="s">
        <v>6</v>
      </c>
      <c r="B12">
        <v>4</v>
      </c>
      <c r="C12" s="9">
        <v>53.4</v>
      </c>
      <c r="D12">
        <f t="shared" si="1"/>
        <v>4</v>
      </c>
      <c r="E12">
        <f t="shared" si="2"/>
        <v>97</v>
      </c>
      <c r="F12" t="str">
        <f>VLOOKUP(B12,Athlete!A:B,2,FALSE)</f>
        <v>CADAC</v>
      </c>
    </row>
    <row r="13" spans="1:6" x14ac:dyDescent="0.3">
      <c r="A13" t="s">
        <v>6</v>
      </c>
      <c r="B13">
        <v>49</v>
      </c>
      <c r="C13" s="9">
        <v>56</v>
      </c>
      <c r="D13">
        <f t="shared" si="1"/>
        <v>10</v>
      </c>
      <c r="E13">
        <f t="shared" si="2"/>
        <v>91</v>
      </c>
      <c r="F13" t="str">
        <f>VLOOKUP(B13,Athlete!A:B,2,FALSE)</f>
        <v>Dorking &amp; Mole Valley</v>
      </c>
    </row>
    <row r="14" spans="1:6" x14ac:dyDescent="0.3">
      <c r="A14" t="s">
        <v>6</v>
      </c>
      <c r="B14">
        <v>88</v>
      </c>
      <c r="C14" s="9">
        <v>56.3</v>
      </c>
      <c r="D14">
        <f t="shared" si="1"/>
        <v>11</v>
      </c>
      <c r="E14">
        <f t="shared" si="2"/>
        <v>90</v>
      </c>
      <c r="F14" t="str">
        <f>VLOOKUP(B14,Athlete!A:B,2,FALSE)</f>
        <v>E&amp;E</v>
      </c>
    </row>
    <row r="15" spans="1:6" x14ac:dyDescent="0.3">
      <c r="A15" t="s">
        <v>6</v>
      </c>
      <c r="B15">
        <v>130</v>
      </c>
      <c r="C15" s="9">
        <v>57.2</v>
      </c>
      <c r="D15">
        <f t="shared" si="1"/>
        <v>13</v>
      </c>
      <c r="E15">
        <f t="shared" si="2"/>
        <v>88</v>
      </c>
      <c r="F15" t="str">
        <f>VLOOKUP(B15,Athlete!A:B,2,FALSE)</f>
        <v>GGAC U15B A</v>
      </c>
    </row>
    <row r="16" spans="1:6" x14ac:dyDescent="0.3">
      <c r="A16" t="s">
        <v>6</v>
      </c>
      <c r="B16">
        <v>46</v>
      </c>
      <c r="C16" s="9">
        <v>58.3</v>
      </c>
      <c r="D16">
        <f t="shared" si="1"/>
        <v>16</v>
      </c>
      <c r="E16">
        <f t="shared" si="2"/>
        <v>85</v>
      </c>
      <c r="F16" t="str">
        <f>VLOOKUP(B16,Athlete!A:B,2,FALSE)</f>
        <v>Dorking &amp; Mole Valley</v>
      </c>
    </row>
    <row r="17" spans="1:6" x14ac:dyDescent="0.3">
      <c r="A17" t="s">
        <v>6</v>
      </c>
      <c r="B17">
        <v>208</v>
      </c>
      <c r="C17" s="9">
        <v>53.7</v>
      </c>
      <c r="D17">
        <f t="shared" si="1"/>
        <v>5</v>
      </c>
      <c r="E17">
        <f t="shared" si="2"/>
        <v>96</v>
      </c>
      <c r="F17" t="str">
        <f>VLOOKUP(B17,Athlete!A:B,2,FALSE)</f>
        <v>Waverley AC A</v>
      </c>
    </row>
    <row r="18" spans="1:6" x14ac:dyDescent="0.3">
      <c r="A18" t="s">
        <v>6</v>
      </c>
      <c r="B18">
        <v>147</v>
      </c>
      <c r="C18" s="9">
        <v>57.7</v>
      </c>
      <c r="D18">
        <f t="shared" si="1"/>
        <v>15</v>
      </c>
      <c r="E18">
        <f t="shared" si="2"/>
        <v>86</v>
      </c>
      <c r="F18" t="str">
        <f>VLOOKUP(B18,Athlete!A:B,2,FALSE)</f>
        <v>HHH</v>
      </c>
    </row>
    <row r="19" spans="1:6" x14ac:dyDescent="0.3">
      <c r="A19" t="s">
        <v>6</v>
      </c>
      <c r="B19">
        <v>48</v>
      </c>
      <c r="C19" s="9">
        <v>60.7</v>
      </c>
      <c r="D19">
        <f t="shared" si="1"/>
        <v>17</v>
      </c>
      <c r="E19">
        <f t="shared" si="2"/>
        <v>84</v>
      </c>
      <c r="F19" t="str">
        <f>VLOOKUP(B19,Athlete!A:B,2,FALSE)</f>
        <v>Dorking &amp; Mole Valley</v>
      </c>
    </row>
    <row r="20" spans="1:6" x14ac:dyDescent="0.3">
      <c r="A20" t="s">
        <v>6</v>
      </c>
      <c r="B20">
        <v>6</v>
      </c>
      <c r="C20" s="9">
        <v>61.3</v>
      </c>
      <c r="D20">
        <f t="shared" si="1"/>
        <v>18</v>
      </c>
      <c r="E20">
        <f t="shared" si="2"/>
        <v>83</v>
      </c>
      <c r="F20" t="str">
        <f>VLOOKUP(B20,Athlete!A:B,2,FALSE)</f>
        <v>CADAC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B7D6-7C96-4A8B-90CE-F0CC71D7DCD6}">
  <dimension ref="A1:F3"/>
  <sheetViews>
    <sheetView zoomScaleNormal="100"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21.332031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7</v>
      </c>
      <c r="D2" t="e">
        <f>ROUNDDOWN(RANK(C2,$C$2:$C$87,1),0)</f>
        <v>#N/A</v>
      </c>
      <c r="E2" t="e">
        <f t="shared" ref="E2:E3" si="0">101-D2</f>
        <v>#N/A</v>
      </c>
      <c r="F2" t="e">
        <f>VLOOKUP(B2,Athlete!A:B,2,FALSE)</f>
        <v>#N/A</v>
      </c>
    </row>
    <row r="3" spans="1:6" x14ac:dyDescent="0.3">
      <c r="A3" t="s">
        <v>7</v>
      </c>
      <c r="D3" t="e">
        <f>ROUNDDOWN(RANK(C3,$C$2:$C$87,1),0)</f>
        <v>#N/A</v>
      </c>
      <c r="E3" t="e">
        <f t="shared" si="0"/>
        <v>#N/A</v>
      </c>
      <c r="F3" t="e">
        <f>VLOOKUP(B3,Athlete!A:B,2,FALSE)</f>
        <v>#N/A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9E04D-A540-41C6-B8E4-6CAAE292515E}">
  <dimension ref="A1:F15"/>
  <sheetViews>
    <sheetView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17</v>
      </c>
      <c r="B2">
        <v>131</v>
      </c>
      <c r="C2">
        <v>6.89</v>
      </c>
      <c r="D2">
        <f>ROUNDDOWN(_xlfn.RANK.AVG(C2,$C$2:$C$100,0),0)</f>
        <v>6</v>
      </c>
      <c r="E2">
        <f>101-D2</f>
        <v>95</v>
      </c>
      <c r="F2" t="str">
        <f>VLOOKUP(B2,Athlete!A:B,2,FALSE)</f>
        <v>GGAC U15B A</v>
      </c>
    </row>
    <row r="3" spans="1:6" x14ac:dyDescent="0.3">
      <c r="A3" t="s">
        <v>17</v>
      </c>
      <c r="B3">
        <v>132</v>
      </c>
      <c r="C3">
        <v>6.85</v>
      </c>
      <c r="D3">
        <f>ROUNDDOWN(_xlfn.RANK.AVG(C3,$C$2:$C$100,0),0)</f>
        <v>7</v>
      </c>
      <c r="E3">
        <f t="shared" ref="E3" si="0">101-D3</f>
        <v>94</v>
      </c>
      <c r="F3" t="str">
        <f>VLOOKUP(B3,Athlete!A:B,2,FALSE)</f>
        <v>GGAC U15B A</v>
      </c>
    </row>
    <row r="4" spans="1:6" x14ac:dyDescent="0.3">
      <c r="A4" t="s">
        <v>17</v>
      </c>
      <c r="B4">
        <v>129</v>
      </c>
      <c r="C4">
        <v>6.26</v>
      </c>
      <c r="D4">
        <f t="shared" ref="D4:D15" si="1">ROUNDDOWN(_xlfn.RANK.AVG(C4,$C$2:$C$100,0),0)</f>
        <v>12</v>
      </c>
      <c r="E4">
        <f t="shared" ref="E4:E15" si="2">101-D4</f>
        <v>89</v>
      </c>
      <c r="F4" t="str">
        <f>VLOOKUP(B4,Athlete!A:B,2,FALSE)</f>
        <v>GGAC U15B A</v>
      </c>
    </row>
    <row r="5" spans="1:6" x14ac:dyDescent="0.3">
      <c r="A5" t="s">
        <v>17</v>
      </c>
      <c r="B5">
        <v>4</v>
      </c>
      <c r="C5">
        <v>6.58</v>
      </c>
      <c r="D5">
        <f t="shared" si="1"/>
        <v>9</v>
      </c>
      <c r="E5">
        <f t="shared" si="2"/>
        <v>92</v>
      </c>
      <c r="F5" t="str">
        <f>VLOOKUP(B5,Athlete!A:B,2,FALSE)</f>
        <v>CADAC</v>
      </c>
    </row>
    <row r="6" spans="1:6" x14ac:dyDescent="0.3">
      <c r="A6" t="s">
        <v>17</v>
      </c>
      <c r="B6">
        <v>76</v>
      </c>
      <c r="C6">
        <v>7.48</v>
      </c>
      <c r="D6">
        <f t="shared" si="1"/>
        <v>3</v>
      </c>
      <c r="E6">
        <f t="shared" si="2"/>
        <v>98</v>
      </c>
      <c r="F6" t="str">
        <f>VLOOKUP(B6,Athlete!A:B,2,FALSE)</f>
        <v>E&amp;E</v>
      </c>
    </row>
    <row r="7" spans="1:6" x14ac:dyDescent="0.3">
      <c r="A7" t="s">
        <v>17</v>
      </c>
      <c r="B7">
        <v>78</v>
      </c>
      <c r="C7">
        <v>5.86</v>
      </c>
      <c r="D7">
        <f t="shared" si="1"/>
        <v>14</v>
      </c>
      <c r="E7">
        <f t="shared" si="2"/>
        <v>87</v>
      </c>
      <c r="F7" t="str">
        <f>VLOOKUP(B7,Athlete!A:B,2,FALSE)</f>
        <v>E&amp;E</v>
      </c>
    </row>
    <row r="8" spans="1:6" x14ac:dyDescent="0.3">
      <c r="A8" t="s">
        <v>17</v>
      </c>
      <c r="B8">
        <v>205</v>
      </c>
      <c r="C8">
        <v>8.09</v>
      </c>
      <c r="D8">
        <f t="shared" si="1"/>
        <v>2</v>
      </c>
      <c r="E8">
        <f t="shared" si="2"/>
        <v>99</v>
      </c>
      <c r="F8" t="str">
        <f>VLOOKUP(B8,Athlete!A:B,2,FALSE)</f>
        <v>Waverley AC A</v>
      </c>
    </row>
    <row r="9" spans="1:6" x14ac:dyDescent="0.3">
      <c r="A9" t="s">
        <v>17</v>
      </c>
      <c r="B9">
        <v>208</v>
      </c>
      <c r="C9">
        <v>7.35</v>
      </c>
      <c r="D9">
        <f t="shared" si="1"/>
        <v>5</v>
      </c>
      <c r="E9">
        <f t="shared" si="2"/>
        <v>96</v>
      </c>
      <c r="F9" t="str">
        <f>VLOOKUP(B9,Athlete!A:B,2,FALSE)</f>
        <v>Waverley AC A</v>
      </c>
    </row>
    <row r="10" spans="1:6" x14ac:dyDescent="0.3">
      <c r="A10" t="s">
        <v>17</v>
      </c>
      <c r="B10">
        <v>48</v>
      </c>
      <c r="C10">
        <v>6.07</v>
      </c>
      <c r="D10">
        <f t="shared" si="1"/>
        <v>13</v>
      </c>
      <c r="E10">
        <f t="shared" si="2"/>
        <v>88</v>
      </c>
      <c r="F10" t="str">
        <f>VLOOKUP(B10,Athlete!A:B,2,FALSE)</f>
        <v>Dorking &amp; Mole Valley</v>
      </c>
    </row>
    <row r="11" spans="1:6" x14ac:dyDescent="0.3">
      <c r="A11" t="s">
        <v>17</v>
      </c>
      <c r="B11">
        <v>47</v>
      </c>
      <c r="C11">
        <v>6.52</v>
      </c>
      <c r="D11">
        <f t="shared" si="1"/>
        <v>10</v>
      </c>
      <c r="E11">
        <f t="shared" si="2"/>
        <v>91</v>
      </c>
      <c r="F11" t="str">
        <f>VLOOKUP(B11,Athlete!A:B,2,FALSE)</f>
        <v>Dorking &amp; Mole Valley</v>
      </c>
    </row>
    <row r="12" spans="1:6" x14ac:dyDescent="0.3">
      <c r="A12" t="s">
        <v>17</v>
      </c>
      <c r="B12">
        <v>46</v>
      </c>
      <c r="C12">
        <v>6.64</v>
      </c>
      <c r="D12">
        <f t="shared" si="1"/>
        <v>8</v>
      </c>
      <c r="E12">
        <f t="shared" si="2"/>
        <v>93</v>
      </c>
      <c r="F12" t="str">
        <f>VLOOKUP(B12,Athlete!A:B,2,FALSE)</f>
        <v>Dorking &amp; Mole Valley</v>
      </c>
    </row>
    <row r="13" spans="1:6" x14ac:dyDescent="0.3">
      <c r="A13" t="s">
        <v>17</v>
      </c>
      <c r="B13">
        <v>1</v>
      </c>
      <c r="C13">
        <v>7.47</v>
      </c>
      <c r="D13">
        <f t="shared" si="1"/>
        <v>4</v>
      </c>
      <c r="E13">
        <f t="shared" si="2"/>
        <v>97</v>
      </c>
      <c r="F13" t="str">
        <f>VLOOKUP(B13,Athlete!A:B,2,FALSE)</f>
        <v>CADAC</v>
      </c>
    </row>
    <row r="14" spans="1:6" x14ac:dyDescent="0.3">
      <c r="A14" t="s">
        <v>17</v>
      </c>
      <c r="B14">
        <v>2</v>
      </c>
      <c r="C14">
        <v>6.36</v>
      </c>
      <c r="D14">
        <f t="shared" si="1"/>
        <v>11</v>
      </c>
      <c r="E14">
        <f t="shared" si="2"/>
        <v>90</v>
      </c>
      <c r="F14" t="str">
        <f>VLOOKUP(B14,Athlete!A:B,2,FALSE)</f>
        <v>CADAC</v>
      </c>
    </row>
    <row r="15" spans="1:6" x14ac:dyDescent="0.3">
      <c r="A15" t="s">
        <v>17</v>
      </c>
      <c r="B15">
        <v>206</v>
      </c>
      <c r="C15">
        <v>8.2899999999999991</v>
      </c>
      <c r="D15">
        <f t="shared" si="1"/>
        <v>1</v>
      </c>
      <c r="E15">
        <f t="shared" si="2"/>
        <v>100</v>
      </c>
      <c r="F15" t="str">
        <f>VLOOKUP(B15,Athlete!A:B,2,FALSE)</f>
        <v>Waverley AC A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70C15-16A0-4200-972B-0718E20AA630}">
  <dimension ref="A1:F21"/>
  <sheetViews>
    <sheetView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21.7773437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18</v>
      </c>
      <c r="B2">
        <v>76</v>
      </c>
      <c r="C2">
        <v>80</v>
      </c>
      <c r="D2">
        <f>ROUNDDOWN(_xlfn.RANK.AVG(C2,$C$2:$C$100,0),0)</f>
        <v>2</v>
      </c>
      <c r="E2">
        <f>101-D2</f>
        <v>99</v>
      </c>
      <c r="F2" t="str">
        <f>VLOOKUP(B2,Athlete!A:B,2,FALSE)</f>
        <v>E&amp;E</v>
      </c>
    </row>
    <row r="3" spans="1:6" x14ac:dyDescent="0.3">
      <c r="A3" t="s">
        <v>18</v>
      </c>
      <c r="B3">
        <v>128</v>
      </c>
      <c r="C3">
        <v>72</v>
      </c>
      <c r="D3">
        <f>ROUNDDOWN(_xlfn.RANK.AVG(C3,$C$2:$C$100,0),0)</f>
        <v>7</v>
      </c>
      <c r="E3">
        <f t="shared" ref="E3" si="0">101-D3</f>
        <v>94</v>
      </c>
      <c r="F3" t="str">
        <f>VLOOKUP(B3,Athlete!A:B,2,FALSE)</f>
        <v>GGAC U15B A</v>
      </c>
    </row>
    <row r="4" spans="1:6" x14ac:dyDescent="0.3">
      <c r="A4" t="s">
        <v>18</v>
      </c>
      <c r="B4">
        <v>88</v>
      </c>
      <c r="C4">
        <v>75</v>
      </c>
      <c r="D4">
        <f t="shared" ref="D4:D21" si="1">ROUNDDOWN(_xlfn.RANK.AVG(C4,$C$2:$C$100,0),0)</f>
        <v>4</v>
      </c>
      <c r="E4">
        <f t="shared" ref="E4:E21" si="2">101-D4</f>
        <v>97</v>
      </c>
      <c r="F4" t="str">
        <f>VLOOKUP(B4,Athlete!A:B,2,FALSE)</f>
        <v>E&amp;E</v>
      </c>
    </row>
    <row r="5" spans="1:6" x14ac:dyDescent="0.3">
      <c r="A5" t="s">
        <v>18</v>
      </c>
      <c r="B5">
        <v>199</v>
      </c>
      <c r="C5">
        <v>72</v>
      </c>
      <c r="D5">
        <f t="shared" si="1"/>
        <v>7</v>
      </c>
      <c r="E5">
        <f t="shared" si="2"/>
        <v>94</v>
      </c>
      <c r="F5" t="str">
        <f>VLOOKUP(B5,Athlete!A:B,2,FALSE)</f>
        <v>WALTON</v>
      </c>
    </row>
    <row r="6" spans="1:6" x14ac:dyDescent="0.3">
      <c r="A6" t="s">
        <v>18</v>
      </c>
      <c r="B6">
        <v>79</v>
      </c>
      <c r="C6">
        <v>73</v>
      </c>
      <c r="D6">
        <f t="shared" si="1"/>
        <v>5</v>
      </c>
      <c r="E6">
        <f t="shared" si="2"/>
        <v>96</v>
      </c>
      <c r="F6" t="str">
        <f>VLOOKUP(B6,Athlete!A:B,2,FALSE)</f>
        <v>E&amp;E</v>
      </c>
    </row>
    <row r="7" spans="1:6" x14ac:dyDescent="0.3">
      <c r="A7" t="s">
        <v>18</v>
      </c>
      <c r="B7">
        <v>203</v>
      </c>
      <c r="C7">
        <v>64</v>
      </c>
      <c r="D7">
        <f t="shared" si="1"/>
        <v>14</v>
      </c>
      <c r="E7">
        <f t="shared" si="2"/>
        <v>87</v>
      </c>
      <c r="F7" t="str">
        <f>VLOOKUP(B7,Athlete!A:B,2,FALSE)</f>
        <v>WALTON</v>
      </c>
    </row>
    <row r="8" spans="1:6" x14ac:dyDescent="0.3">
      <c r="A8" t="s">
        <v>18</v>
      </c>
      <c r="B8">
        <v>131</v>
      </c>
      <c r="C8">
        <v>64</v>
      </c>
      <c r="D8">
        <f t="shared" si="1"/>
        <v>14</v>
      </c>
      <c r="E8">
        <f t="shared" si="2"/>
        <v>87</v>
      </c>
      <c r="F8" t="str">
        <f>VLOOKUP(B8,Athlete!A:B,2,FALSE)</f>
        <v>GGAC U15B A</v>
      </c>
    </row>
    <row r="9" spans="1:6" x14ac:dyDescent="0.3">
      <c r="A9" t="s">
        <v>18</v>
      </c>
      <c r="B9">
        <v>130</v>
      </c>
      <c r="C9">
        <v>63</v>
      </c>
      <c r="D9">
        <f t="shared" si="1"/>
        <v>16</v>
      </c>
      <c r="E9">
        <f t="shared" si="2"/>
        <v>85</v>
      </c>
      <c r="F9" t="str">
        <f>VLOOKUP(B9,Athlete!A:B,2,FALSE)</f>
        <v>GGAC U15B A</v>
      </c>
    </row>
    <row r="10" spans="1:6" x14ac:dyDescent="0.3">
      <c r="A10" t="s">
        <v>18</v>
      </c>
      <c r="B10">
        <v>49</v>
      </c>
      <c r="C10">
        <v>71</v>
      </c>
      <c r="D10">
        <f t="shared" si="1"/>
        <v>10</v>
      </c>
      <c r="E10">
        <f t="shared" si="2"/>
        <v>91</v>
      </c>
      <c r="F10" t="str">
        <f>VLOOKUP(B10,Athlete!A:B,2,FALSE)</f>
        <v>Dorking &amp; Mole Valley</v>
      </c>
    </row>
    <row r="11" spans="1:6" x14ac:dyDescent="0.3">
      <c r="A11" t="s">
        <v>18</v>
      </c>
      <c r="B11">
        <v>50</v>
      </c>
      <c r="C11">
        <v>66</v>
      </c>
      <c r="D11">
        <f t="shared" si="1"/>
        <v>13</v>
      </c>
      <c r="E11">
        <f t="shared" si="2"/>
        <v>88</v>
      </c>
      <c r="F11" t="str">
        <f>VLOOKUP(B11,Athlete!A:B,2,FALSE)</f>
        <v>Dorking &amp; Mole Valley</v>
      </c>
    </row>
    <row r="12" spans="1:6" x14ac:dyDescent="0.3">
      <c r="A12" t="s">
        <v>18</v>
      </c>
      <c r="B12">
        <v>51</v>
      </c>
      <c r="C12">
        <v>50</v>
      </c>
      <c r="D12">
        <f t="shared" si="1"/>
        <v>19</v>
      </c>
      <c r="E12">
        <f t="shared" si="2"/>
        <v>82</v>
      </c>
      <c r="F12" t="str">
        <f>VLOOKUP(B12,Athlete!A:B,2,FALSE)</f>
        <v>Dorking &amp; Mole Valley</v>
      </c>
    </row>
    <row r="13" spans="1:6" x14ac:dyDescent="0.3">
      <c r="A13" t="s">
        <v>18</v>
      </c>
      <c r="B13">
        <v>4</v>
      </c>
      <c r="C13">
        <v>78</v>
      </c>
      <c r="D13">
        <f t="shared" si="1"/>
        <v>3</v>
      </c>
      <c r="E13">
        <f t="shared" si="2"/>
        <v>98</v>
      </c>
      <c r="F13" t="str">
        <f>VLOOKUP(B13,Athlete!A:B,2,FALSE)</f>
        <v>CADAC</v>
      </c>
    </row>
    <row r="14" spans="1:6" x14ac:dyDescent="0.3">
      <c r="A14" t="s">
        <v>18</v>
      </c>
      <c r="B14">
        <v>6</v>
      </c>
      <c r="C14">
        <v>58</v>
      </c>
      <c r="D14">
        <f t="shared" si="1"/>
        <v>17</v>
      </c>
      <c r="E14">
        <f t="shared" si="2"/>
        <v>84</v>
      </c>
      <c r="F14" t="str">
        <f>VLOOKUP(B14,Athlete!A:B,2,FALSE)</f>
        <v>CADAC</v>
      </c>
    </row>
    <row r="15" spans="1:6" x14ac:dyDescent="0.3">
      <c r="A15" t="s">
        <v>18</v>
      </c>
      <c r="B15">
        <v>5</v>
      </c>
      <c r="C15">
        <v>72</v>
      </c>
      <c r="D15">
        <f t="shared" si="1"/>
        <v>7</v>
      </c>
      <c r="E15">
        <f t="shared" si="2"/>
        <v>94</v>
      </c>
      <c r="F15" t="str">
        <f>VLOOKUP(B15,Athlete!A:B,2,FALSE)</f>
        <v>CADAC</v>
      </c>
    </row>
    <row r="16" spans="1:6" x14ac:dyDescent="0.3">
      <c r="A16" t="s">
        <v>18</v>
      </c>
      <c r="B16">
        <v>211</v>
      </c>
      <c r="C16">
        <v>41</v>
      </c>
      <c r="D16">
        <f t="shared" si="1"/>
        <v>20</v>
      </c>
      <c r="E16">
        <f t="shared" si="2"/>
        <v>81</v>
      </c>
      <c r="F16" t="str">
        <f>VLOOKUP(B16,Athlete!A:B,2,FALSE)</f>
        <v>Waverley AC B</v>
      </c>
    </row>
    <row r="17" spans="1:6" x14ac:dyDescent="0.3">
      <c r="A17" t="s">
        <v>18</v>
      </c>
      <c r="B17">
        <v>209</v>
      </c>
      <c r="C17">
        <v>72</v>
      </c>
      <c r="D17">
        <f t="shared" si="1"/>
        <v>7</v>
      </c>
      <c r="E17">
        <f t="shared" si="2"/>
        <v>94</v>
      </c>
      <c r="F17" t="str">
        <f>VLOOKUP(B17,Athlete!A:B,2,FALSE)</f>
        <v>Waverley AC A</v>
      </c>
    </row>
    <row r="18" spans="1:6" x14ac:dyDescent="0.3">
      <c r="A18" t="s">
        <v>18</v>
      </c>
      <c r="B18">
        <v>155</v>
      </c>
      <c r="C18">
        <v>54</v>
      </c>
      <c r="D18">
        <f t="shared" si="1"/>
        <v>18</v>
      </c>
      <c r="E18">
        <f t="shared" si="2"/>
        <v>83</v>
      </c>
      <c r="F18" t="str">
        <f>VLOOKUP(B18,Athlete!A:B,2,FALSE)</f>
        <v>HHH</v>
      </c>
    </row>
    <row r="19" spans="1:6" x14ac:dyDescent="0.3">
      <c r="A19" t="s">
        <v>18</v>
      </c>
      <c r="B19">
        <v>147</v>
      </c>
      <c r="C19">
        <v>67</v>
      </c>
      <c r="D19">
        <f t="shared" si="1"/>
        <v>11</v>
      </c>
      <c r="E19">
        <f t="shared" si="2"/>
        <v>90</v>
      </c>
      <c r="F19" t="str">
        <f>VLOOKUP(B19,Athlete!A:B,2,FALSE)</f>
        <v>HHH</v>
      </c>
    </row>
    <row r="20" spans="1:6" x14ac:dyDescent="0.3">
      <c r="A20" t="s">
        <v>18</v>
      </c>
      <c r="B20">
        <v>208</v>
      </c>
      <c r="C20">
        <v>67</v>
      </c>
      <c r="D20">
        <f t="shared" si="1"/>
        <v>11</v>
      </c>
      <c r="E20">
        <f t="shared" si="2"/>
        <v>90</v>
      </c>
      <c r="F20" t="str">
        <f>VLOOKUP(B20,Athlete!A:B,2,FALSE)</f>
        <v>Waverley AC A</v>
      </c>
    </row>
    <row r="21" spans="1:6" x14ac:dyDescent="0.3">
      <c r="A21" t="s">
        <v>18</v>
      </c>
      <c r="B21">
        <v>205</v>
      </c>
      <c r="C21">
        <v>84</v>
      </c>
      <c r="D21">
        <f t="shared" si="1"/>
        <v>1</v>
      </c>
      <c r="E21">
        <f t="shared" si="2"/>
        <v>100</v>
      </c>
      <c r="F21" t="str">
        <f>VLOOKUP(B21,Athlete!A:B,2,FALSE)</f>
        <v>Waverley AC A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476F-21D9-42A2-A6AD-2A074F26711A}">
  <dimension ref="A1:F23"/>
  <sheetViews>
    <sheetView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19</v>
      </c>
      <c r="B2">
        <v>199</v>
      </c>
      <c r="C2" s="8">
        <v>2.46</v>
      </c>
      <c r="D2">
        <f>ROUNDDOWN(_xlfn.RANK.AVG(C2,$C$2:$C$82,0),0)</f>
        <v>1</v>
      </c>
      <c r="E2">
        <f t="shared" ref="E2:E3" si="0">101-D2</f>
        <v>100</v>
      </c>
      <c r="F2" t="str">
        <f>VLOOKUP(B2,Athlete!A:B,2,FALSE)</f>
        <v>WALTON</v>
      </c>
    </row>
    <row r="3" spans="1:6" x14ac:dyDescent="0.3">
      <c r="A3" t="s">
        <v>19</v>
      </c>
      <c r="B3">
        <v>211</v>
      </c>
      <c r="C3" s="8">
        <v>2.27</v>
      </c>
      <c r="D3">
        <f>ROUNDDOWN(_xlfn.RANK.AVG(C3,$C$2:$C$82,0),0)</f>
        <v>8</v>
      </c>
      <c r="E3">
        <f t="shared" si="0"/>
        <v>93</v>
      </c>
      <c r="F3" t="str">
        <f>VLOOKUP(B3,Athlete!A:B,2,FALSE)</f>
        <v>Waverley AC B</v>
      </c>
    </row>
    <row r="4" spans="1:6" x14ac:dyDescent="0.3">
      <c r="A4" t="s">
        <v>19</v>
      </c>
      <c r="B4">
        <v>210</v>
      </c>
      <c r="C4" s="8">
        <v>2.4500000000000002</v>
      </c>
      <c r="D4">
        <f t="shared" ref="D4:D23" si="1">ROUNDDOWN(_xlfn.RANK.AVG(C4,$C$2:$C$82,0),0)</f>
        <v>3</v>
      </c>
      <c r="E4">
        <f t="shared" ref="E4:E23" si="2">101-D4</f>
        <v>98</v>
      </c>
      <c r="F4" t="str">
        <f>VLOOKUP(B4,Athlete!A:B,2,FALSE)</f>
        <v>Waverley AC A</v>
      </c>
    </row>
    <row r="5" spans="1:6" x14ac:dyDescent="0.3">
      <c r="A5" t="s">
        <v>19</v>
      </c>
      <c r="B5">
        <v>207</v>
      </c>
      <c r="C5" s="8">
        <v>2.46</v>
      </c>
      <c r="D5">
        <f t="shared" si="1"/>
        <v>1</v>
      </c>
      <c r="E5">
        <f t="shared" si="2"/>
        <v>100</v>
      </c>
      <c r="F5" t="str">
        <f>VLOOKUP(B5,Athlete!A:B,2,FALSE)</f>
        <v>Waverley AC A</v>
      </c>
    </row>
    <row r="6" spans="1:6" x14ac:dyDescent="0.3">
      <c r="A6" t="s">
        <v>19</v>
      </c>
      <c r="B6">
        <v>209</v>
      </c>
      <c r="C6" s="8">
        <v>2.11</v>
      </c>
      <c r="D6">
        <f t="shared" si="1"/>
        <v>13</v>
      </c>
      <c r="E6">
        <f t="shared" si="2"/>
        <v>88</v>
      </c>
      <c r="F6" t="str">
        <f>VLOOKUP(B6,Athlete!A:B,2,FALSE)</f>
        <v>Waverley AC A</v>
      </c>
    </row>
    <row r="7" spans="1:6" x14ac:dyDescent="0.3">
      <c r="A7" t="s">
        <v>19</v>
      </c>
      <c r="B7">
        <v>127</v>
      </c>
      <c r="C7" s="8">
        <v>2.2999999999999998</v>
      </c>
      <c r="D7">
        <f t="shared" si="1"/>
        <v>6</v>
      </c>
      <c r="E7">
        <f t="shared" si="2"/>
        <v>95</v>
      </c>
      <c r="F7" t="str">
        <f>VLOOKUP(B7,Athlete!A:B,2,FALSE)</f>
        <v>GGAC U15B A</v>
      </c>
    </row>
    <row r="8" spans="1:6" x14ac:dyDescent="0.3">
      <c r="A8" t="s">
        <v>19</v>
      </c>
      <c r="B8">
        <v>130</v>
      </c>
      <c r="C8" s="8">
        <v>1.65</v>
      </c>
      <c r="D8">
        <f t="shared" si="1"/>
        <v>20</v>
      </c>
      <c r="E8">
        <f t="shared" si="2"/>
        <v>81</v>
      </c>
      <c r="F8" t="str">
        <f>VLOOKUP(B8,Athlete!A:B,2,FALSE)</f>
        <v>GGAC U15B A</v>
      </c>
    </row>
    <row r="9" spans="1:6" x14ac:dyDescent="0.3">
      <c r="A9" t="s">
        <v>19</v>
      </c>
      <c r="B9">
        <v>88</v>
      </c>
      <c r="C9" s="8">
        <v>2.17</v>
      </c>
      <c r="D9">
        <f t="shared" si="1"/>
        <v>10</v>
      </c>
      <c r="E9">
        <f t="shared" si="2"/>
        <v>91</v>
      </c>
      <c r="F9" t="str">
        <f>VLOOKUP(B9,Athlete!A:B,2,FALSE)</f>
        <v>E&amp;E</v>
      </c>
    </row>
    <row r="10" spans="1:6" x14ac:dyDescent="0.3">
      <c r="A10" t="s">
        <v>19</v>
      </c>
      <c r="B10">
        <v>77</v>
      </c>
      <c r="C10" s="8">
        <v>2.36</v>
      </c>
      <c r="D10">
        <f t="shared" si="1"/>
        <v>4</v>
      </c>
      <c r="E10">
        <f t="shared" si="2"/>
        <v>97</v>
      </c>
      <c r="F10" t="str">
        <f>VLOOKUP(B10,Athlete!A:B,2,FALSE)</f>
        <v>E&amp;E</v>
      </c>
    </row>
    <row r="11" spans="1:6" x14ac:dyDescent="0.3">
      <c r="A11" t="s">
        <v>19</v>
      </c>
      <c r="B11">
        <v>79</v>
      </c>
      <c r="C11" s="8">
        <v>2.14</v>
      </c>
      <c r="D11">
        <f t="shared" si="1"/>
        <v>11</v>
      </c>
      <c r="E11">
        <f t="shared" si="2"/>
        <v>90</v>
      </c>
      <c r="F11" t="str">
        <f>VLOOKUP(B11,Athlete!A:B,2,FALSE)</f>
        <v>E&amp;E</v>
      </c>
    </row>
    <row r="12" spans="1:6" x14ac:dyDescent="0.3">
      <c r="A12" t="s">
        <v>19</v>
      </c>
      <c r="B12">
        <v>49</v>
      </c>
      <c r="C12" s="8">
        <v>1.96</v>
      </c>
      <c r="D12">
        <f t="shared" si="1"/>
        <v>17</v>
      </c>
      <c r="E12">
        <f t="shared" si="2"/>
        <v>84</v>
      </c>
      <c r="F12" t="str">
        <f>VLOOKUP(B12,Athlete!A:B,2,FALSE)</f>
        <v>Dorking &amp; Mole Valley</v>
      </c>
    </row>
    <row r="13" spans="1:6" x14ac:dyDescent="0.3">
      <c r="A13" t="s">
        <v>19</v>
      </c>
      <c r="B13">
        <v>50</v>
      </c>
      <c r="C13" s="8">
        <v>1.95</v>
      </c>
      <c r="D13">
        <f t="shared" si="1"/>
        <v>18</v>
      </c>
      <c r="E13">
        <f t="shared" si="2"/>
        <v>83</v>
      </c>
      <c r="F13" t="str">
        <f>VLOOKUP(B13,Athlete!A:B,2,FALSE)</f>
        <v>Dorking &amp; Mole Valley</v>
      </c>
    </row>
    <row r="14" spans="1:6" x14ac:dyDescent="0.3">
      <c r="A14" t="s">
        <v>19</v>
      </c>
      <c r="B14">
        <v>51</v>
      </c>
      <c r="C14" s="8">
        <v>1.58</v>
      </c>
      <c r="D14">
        <f t="shared" si="1"/>
        <v>21</v>
      </c>
      <c r="E14">
        <f t="shared" si="2"/>
        <v>80</v>
      </c>
      <c r="F14" t="str">
        <f>VLOOKUP(B14,Athlete!A:B,2,FALSE)</f>
        <v>Dorking &amp; Mole Valley</v>
      </c>
    </row>
    <row r="15" spans="1:6" x14ac:dyDescent="0.3">
      <c r="A15" t="s">
        <v>19</v>
      </c>
      <c r="B15">
        <v>147</v>
      </c>
      <c r="C15" s="8">
        <v>2.13</v>
      </c>
      <c r="D15">
        <f t="shared" si="1"/>
        <v>12</v>
      </c>
      <c r="E15">
        <f t="shared" si="2"/>
        <v>89</v>
      </c>
      <c r="F15" t="str">
        <f>VLOOKUP(B15,Athlete!A:B,2,FALSE)</f>
        <v>HHH</v>
      </c>
    </row>
    <row r="16" spans="1:6" x14ac:dyDescent="0.3">
      <c r="A16" t="s">
        <v>19</v>
      </c>
      <c r="B16">
        <v>148</v>
      </c>
      <c r="C16" s="8">
        <v>2.23</v>
      </c>
      <c r="D16">
        <f t="shared" si="1"/>
        <v>9</v>
      </c>
      <c r="E16">
        <f t="shared" si="2"/>
        <v>92</v>
      </c>
      <c r="F16" t="str">
        <f>VLOOKUP(B16,Athlete!A:B,2,FALSE)</f>
        <v>HHH</v>
      </c>
    </row>
    <row r="17" spans="1:6" x14ac:dyDescent="0.3">
      <c r="A17" t="s">
        <v>19</v>
      </c>
      <c r="B17">
        <v>3</v>
      </c>
      <c r="C17" s="8">
        <v>2.2999999999999998</v>
      </c>
      <c r="D17">
        <f t="shared" si="1"/>
        <v>6</v>
      </c>
      <c r="E17">
        <f t="shared" si="2"/>
        <v>95</v>
      </c>
      <c r="F17" t="str">
        <f>VLOOKUP(B17,Athlete!A:B,2,FALSE)</f>
        <v>CADAC</v>
      </c>
    </row>
    <row r="18" spans="1:6" x14ac:dyDescent="0.3">
      <c r="A18" t="s">
        <v>19</v>
      </c>
      <c r="B18">
        <v>5</v>
      </c>
      <c r="C18" s="8">
        <v>2.34</v>
      </c>
      <c r="D18">
        <f t="shared" si="1"/>
        <v>5</v>
      </c>
      <c r="E18">
        <f t="shared" si="2"/>
        <v>96</v>
      </c>
      <c r="F18" t="str">
        <f>VLOOKUP(B18,Athlete!A:B,2,FALSE)</f>
        <v>CADAC</v>
      </c>
    </row>
    <row r="19" spans="1:6" x14ac:dyDescent="0.3">
      <c r="A19" t="s">
        <v>19</v>
      </c>
      <c r="B19">
        <v>128</v>
      </c>
      <c r="C19" s="8">
        <v>2.02</v>
      </c>
      <c r="D19">
        <f t="shared" si="1"/>
        <v>15</v>
      </c>
      <c r="E19">
        <f t="shared" si="2"/>
        <v>86</v>
      </c>
      <c r="F19" t="str">
        <f>VLOOKUP(B19,Athlete!A:B,2,FALSE)</f>
        <v>GGAC U15B A</v>
      </c>
    </row>
    <row r="20" spans="1:6" x14ac:dyDescent="0.3">
      <c r="A20" t="s">
        <v>19</v>
      </c>
      <c r="B20">
        <v>203</v>
      </c>
      <c r="C20" s="8">
        <v>2.11</v>
      </c>
      <c r="D20">
        <f t="shared" si="1"/>
        <v>13</v>
      </c>
      <c r="E20">
        <f t="shared" si="2"/>
        <v>88</v>
      </c>
      <c r="F20" t="str">
        <f>VLOOKUP(B20,Athlete!A:B,2,FALSE)</f>
        <v>WALTON</v>
      </c>
    </row>
    <row r="21" spans="1:6" x14ac:dyDescent="0.3">
      <c r="A21" t="s">
        <v>19</v>
      </c>
      <c r="B21">
        <v>155</v>
      </c>
      <c r="C21" s="8">
        <v>1.99</v>
      </c>
      <c r="D21">
        <f t="shared" si="1"/>
        <v>16</v>
      </c>
      <c r="E21">
        <f t="shared" si="2"/>
        <v>85</v>
      </c>
      <c r="F21" t="str">
        <f>VLOOKUP(B21,Athlete!A:B,2,FALSE)</f>
        <v>HHH</v>
      </c>
    </row>
    <row r="22" spans="1:6" x14ac:dyDescent="0.3">
      <c r="A22" t="s">
        <v>19</v>
      </c>
      <c r="B22">
        <v>241</v>
      </c>
      <c r="C22" s="8">
        <v>1.41</v>
      </c>
      <c r="D22">
        <f t="shared" si="1"/>
        <v>22</v>
      </c>
      <c r="E22">
        <f t="shared" si="2"/>
        <v>79</v>
      </c>
      <c r="F22" t="str">
        <f>VLOOKUP(B22,Athlete!A:B,2,FALSE)</f>
        <v>Wimbledon College</v>
      </c>
    </row>
    <row r="23" spans="1:6" x14ac:dyDescent="0.3">
      <c r="A23" t="s">
        <v>19</v>
      </c>
      <c r="B23">
        <v>6</v>
      </c>
      <c r="C23" s="8">
        <v>1.7</v>
      </c>
      <c r="D23">
        <f t="shared" si="1"/>
        <v>19</v>
      </c>
      <c r="E23">
        <f t="shared" si="2"/>
        <v>82</v>
      </c>
      <c r="F23" t="str">
        <f>VLOOKUP(B23,Athlete!A:B,2,FALSE)</f>
        <v>CADAC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Club</vt:lpstr>
      <vt:lpstr>Athlete</vt:lpstr>
      <vt:lpstr>Event</vt:lpstr>
      <vt:lpstr>2LAP</vt:lpstr>
      <vt:lpstr>4LAP</vt:lpstr>
      <vt:lpstr>6LAP</vt:lpstr>
      <vt:lpstr>TJ</vt:lpstr>
      <vt:lpstr>SB</vt:lpstr>
      <vt:lpstr>LJ</vt:lpstr>
      <vt:lpstr>SHOT</vt:lpstr>
      <vt:lpstr>VJ</vt:lpstr>
      <vt:lpstr>PAAR</vt:lpstr>
      <vt:lpstr>4X2LAP</vt:lpstr>
      <vt:lpstr>OBSTACLE</vt:lpstr>
      <vt:lpstr>Club Results</vt:lpstr>
      <vt:lpstr>Athlete Scores</vt:lpstr>
      <vt:lpstr>Athlete Results</vt:lpstr>
      <vt:lpstr>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Andrews</dc:creator>
  <cp:lastModifiedBy>Paul Andrews</cp:lastModifiedBy>
  <cp:lastPrinted>2020-04-21T14:04:46Z</cp:lastPrinted>
  <dcterms:created xsi:type="dcterms:W3CDTF">2020-02-01T13:13:33Z</dcterms:created>
  <dcterms:modified xsi:type="dcterms:W3CDTF">2023-11-23T22:57:29Z</dcterms:modified>
</cp:coreProperties>
</file>