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oma\Documents\Sportshall\Sportshall 19-11-2023\"/>
    </mc:Choice>
  </mc:AlternateContent>
  <xr:revisionPtr revIDLastSave="0" documentId="13_ncr:1_{D1D14AE3-7AF3-49B5-812F-64F5979C7EE3}" xr6:coauthVersionLast="47" xr6:coauthVersionMax="47" xr10:uidLastSave="{00000000-0000-0000-0000-000000000000}"/>
  <bookViews>
    <workbookView xWindow="-108" yWindow="-108" windowWidth="23256" windowHeight="12456" firstSheet="14" activeTab="14" xr2:uid="{DB3738B7-BD00-4B87-8A0B-05E52ACB1731}"/>
  </bookViews>
  <sheets>
    <sheet name="Club" sheetId="1" state="hidden" r:id="rId1"/>
    <sheet name="Athlete" sheetId="2" state="hidden" r:id="rId2"/>
    <sheet name="Event" sheetId="3" state="hidden" r:id="rId3"/>
    <sheet name="2LAP" sheetId="4" state="hidden" r:id="rId4"/>
    <sheet name="4LAP" sheetId="12" state="hidden" r:id="rId5"/>
    <sheet name="6LAP" sheetId="13" state="hidden" r:id="rId6"/>
    <sheet name="TJ" sheetId="19" state="hidden" r:id="rId7"/>
    <sheet name="SB" sheetId="18" state="hidden" r:id="rId8"/>
    <sheet name="LJ" sheetId="17" state="hidden" r:id="rId9"/>
    <sheet name="SHOT" sheetId="16" state="hidden" r:id="rId10"/>
    <sheet name="VJ" sheetId="5" state="hidden" r:id="rId11"/>
    <sheet name="PAAR" sheetId="6" state="hidden" r:id="rId12"/>
    <sheet name="4X2LAP" sheetId="14" state="hidden" r:id="rId13"/>
    <sheet name="OBSTACLE" sheetId="15" state="hidden" r:id="rId14"/>
    <sheet name="Club Results" sheetId="7" r:id="rId15"/>
    <sheet name="Athlete Scores" sheetId="10" r:id="rId16"/>
    <sheet name="Athlete Results" sheetId="8" r:id="rId17"/>
    <sheet name="Fees" sheetId="11" state="hidden" r:id="rId18"/>
  </sheets>
  <definedNames>
    <definedName name="_xlnm._FilterDatabase" localSheetId="1" hidden="1">Athlete!$A$1:$D$69</definedName>
    <definedName name="_xlnm._FilterDatabase" localSheetId="16" hidden="1">'Athlete Results'!$A$1:$K$66</definedName>
    <definedName name="_xlnm._FilterDatabase" localSheetId="15" hidden="1">'Athlete Scores'!$A$1:$K$66</definedName>
    <definedName name="_xlnm._FilterDatabase" localSheetId="0" hidden="1">Club!$A$1:$A$25</definedName>
    <definedName name="_xlnm._FilterDatabase" localSheetId="14" hidden="1">'Club Results'!$A$1:$N$16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" i="15" l="1"/>
  <c r="E4" i="15"/>
  <c r="E5" i="15"/>
  <c r="E6" i="15"/>
  <c r="E7" i="15"/>
  <c r="E8" i="15"/>
  <c r="E9" i="15"/>
  <c r="E10" i="15"/>
  <c r="E11" i="15"/>
  <c r="E12" i="15"/>
  <c r="E13" i="15"/>
  <c r="E2" i="15"/>
  <c r="E4" i="14" l="1"/>
  <c r="F4" i="14" s="1"/>
  <c r="E5" i="14"/>
  <c r="F5" i="14" s="1"/>
  <c r="E6" i="14"/>
  <c r="F6" i="14"/>
  <c r="E7" i="14"/>
  <c r="F7" i="14"/>
  <c r="E8" i="14"/>
  <c r="F8" i="14" s="1"/>
  <c r="E9" i="14"/>
  <c r="F9" i="14" s="1"/>
  <c r="E10" i="14"/>
  <c r="F10" i="14"/>
  <c r="E11" i="14"/>
  <c r="F11" i="14"/>
  <c r="E12" i="14"/>
  <c r="F12" i="14" s="1"/>
  <c r="C4" i="14"/>
  <c r="C5" i="14"/>
  <c r="C6" i="14"/>
  <c r="C7" i="14"/>
  <c r="C8" i="14"/>
  <c r="C9" i="14"/>
  <c r="C10" i="14"/>
  <c r="C11" i="14"/>
  <c r="C12" i="14"/>
  <c r="D4" i="16" l="1"/>
  <c r="E4" i="16" s="1"/>
  <c r="F4" i="16"/>
  <c r="D5" i="16"/>
  <c r="E5" i="16"/>
  <c r="F5" i="16"/>
  <c r="D6" i="16"/>
  <c r="E6" i="16"/>
  <c r="F6" i="16"/>
  <c r="D7" i="16"/>
  <c r="E7" i="16"/>
  <c r="F7" i="16"/>
  <c r="D8" i="16"/>
  <c r="E8" i="16"/>
  <c r="F8" i="16"/>
  <c r="D9" i="16"/>
  <c r="E9" i="16" s="1"/>
  <c r="F9" i="16"/>
  <c r="D10" i="16"/>
  <c r="E10" i="16" s="1"/>
  <c r="F10" i="16"/>
  <c r="D11" i="16"/>
  <c r="E11" i="16" s="1"/>
  <c r="F11" i="16"/>
  <c r="D12" i="16"/>
  <c r="E12" i="16" s="1"/>
  <c r="F12" i="16"/>
  <c r="D13" i="16"/>
  <c r="E13" i="16"/>
  <c r="F13" i="16"/>
  <c r="D14" i="16"/>
  <c r="E14" i="16"/>
  <c r="F14" i="16"/>
  <c r="D15" i="16"/>
  <c r="E15" i="16"/>
  <c r="F15" i="16"/>
  <c r="D16" i="16"/>
  <c r="E16" i="16"/>
  <c r="F16" i="16"/>
  <c r="D17" i="16"/>
  <c r="E17" i="16" s="1"/>
  <c r="F17" i="16"/>
  <c r="D18" i="16"/>
  <c r="E18" i="16" s="1"/>
  <c r="F18" i="16"/>
  <c r="D19" i="16"/>
  <c r="E19" i="16" s="1"/>
  <c r="F19" i="16"/>
  <c r="D20" i="16"/>
  <c r="E20" i="16" s="1"/>
  <c r="F20" i="16"/>
  <c r="D21" i="16"/>
  <c r="E21" i="16"/>
  <c r="F21" i="16"/>
  <c r="E4" i="6"/>
  <c r="F4" i="6" s="1"/>
  <c r="E5" i="6"/>
  <c r="F5" i="6" s="1"/>
  <c r="E6" i="6"/>
  <c r="F6" i="6"/>
  <c r="E7" i="6"/>
  <c r="F7" i="6"/>
  <c r="E8" i="6"/>
  <c r="F8" i="6" s="1"/>
  <c r="C4" i="6"/>
  <c r="C5" i="6"/>
  <c r="C6" i="6"/>
  <c r="C7" i="6"/>
  <c r="C8" i="6"/>
  <c r="D4" i="19"/>
  <c r="E4" i="19" s="1"/>
  <c r="F4" i="19"/>
  <c r="D5" i="19"/>
  <c r="E5" i="19"/>
  <c r="F5" i="19"/>
  <c r="D6" i="19"/>
  <c r="E6" i="19"/>
  <c r="F6" i="19"/>
  <c r="D7" i="19"/>
  <c r="E7" i="19"/>
  <c r="F7" i="19"/>
  <c r="D8" i="19"/>
  <c r="E8" i="19"/>
  <c r="F8" i="19"/>
  <c r="D9" i="19"/>
  <c r="E9" i="19" s="1"/>
  <c r="F9" i="19"/>
  <c r="D10" i="19"/>
  <c r="E10" i="19" s="1"/>
  <c r="F10" i="19"/>
  <c r="D11" i="19"/>
  <c r="E11" i="19" s="1"/>
  <c r="F11" i="19"/>
  <c r="D12" i="19"/>
  <c r="E12" i="19" s="1"/>
  <c r="F12" i="19"/>
  <c r="D13" i="19"/>
  <c r="E13" i="19" s="1"/>
  <c r="F13" i="19"/>
  <c r="D14" i="19"/>
  <c r="E14" i="19"/>
  <c r="F14" i="19"/>
  <c r="D15" i="19"/>
  <c r="E15" i="19"/>
  <c r="F15" i="19"/>
  <c r="D16" i="19"/>
  <c r="E16" i="19"/>
  <c r="F16" i="19"/>
  <c r="D17" i="19"/>
  <c r="E17" i="19" s="1"/>
  <c r="F17" i="19"/>
  <c r="D18" i="19"/>
  <c r="E18" i="19" s="1"/>
  <c r="F18" i="19"/>
  <c r="D19" i="19"/>
  <c r="E19" i="19" s="1"/>
  <c r="F19" i="19"/>
  <c r="D20" i="19"/>
  <c r="E20" i="19" s="1"/>
  <c r="F20" i="19"/>
  <c r="D4" i="17"/>
  <c r="E4" i="17" s="1"/>
  <c r="F4" i="17"/>
  <c r="D5" i="17"/>
  <c r="E5" i="17" s="1"/>
  <c r="F5" i="17"/>
  <c r="D6" i="17"/>
  <c r="E6" i="17" s="1"/>
  <c r="F6" i="17"/>
  <c r="D7" i="17"/>
  <c r="E7" i="17" s="1"/>
  <c r="F7" i="17"/>
  <c r="D8" i="17"/>
  <c r="E8" i="17" s="1"/>
  <c r="F8" i="17"/>
  <c r="D9" i="17"/>
  <c r="E9" i="17"/>
  <c r="F9" i="17"/>
  <c r="D10" i="17"/>
  <c r="E10" i="17" s="1"/>
  <c r="F10" i="17"/>
  <c r="D11" i="17"/>
  <c r="E11" i="17" s="1"/>
  <c r="F11" i="17"/>
  <c r="D12" i="17"/>
  <c r="E12" i="17"/>
  <c r="F12" i="17"/>
  <c r="D13" i="17"/>
  <c r="E13" i="17" s="1"/>
  <c r="F13" i="17"/>
  <c r="D14" i="17"/>
  <c r="E14" i="17" s="1"/>
  <c r="F14" i="17"/>
  <c r="D15" i="17"/>
  <c r="E15" i="17" s="1"/>
  <c r="F15" i="17"/>
  <c r="D16" i="17"/>
  <c r="E16" i="17" s="1"/>
  <c r="F16" i="17"/>
  <c r="D17" i="17"/>
  <c r="E17" i="17"/>
  <c r="F17" i="17"/>
  <c r="D18" i="17"/>
  <c r="E18" i="17" s="1"/>
  <c r="F18" i="17"/>
  <c r="D19" i="17"/>
  <c r="E19" i="17"/>
  <c r="F19" i="17"/>
  <c r="D20" i="17"/>
  <c r="E20" i="17"/>
  <c r="F20" i="17"/>
  <c r="D21" i="17"/>
  <c r="E21" i="17" s="1"/>
  <c r="F21" i="17"/>
  <c r="D22" i="17"/>
  <c r="E22" i="17" s="1"/>
  <c r="F22" i="17"/>
  <c r="D23" i="17"/>
  <c r="E23" i="17" s="1"/>
  <c r="F23" i="17"/>
  <c r="D4" i="13"/>
  <c r="E4" i="13" s="1"/>
  <c r="F4" i="13"/>
  <c r="D5" i="13"/>
  <c r="E5" i="13" s="1"/>
  <c r="F5" i="13"/>
  <c r="D6" i="13"/>
  <c r="E6" i="13"/>
  <c r="F6" i="13"/>
  <c r="D7" i="13"/>
  <c r="E7" i="13"/>
  <c r="F7" i="13"/>
  <c r="D8" i="13"/>
  <c r="E8" i="13"/>
  <c r="F8" i="13"/>
  <c r="D9" i="13"/>
  <c r="E9" i="13" s="1"/>
  <c r="F9" i="13"/>
  <c r="D10" i="13"/>
  <c r="E10" i="13"/>
  <c r="F10" i="13"/>
  <c r="D11" i="13"/>
  <c r="E11" i="13" s="1"/>
  <c r="F11" i="13"/>
  <c r="D12" i="13"/>
  <c r="E12" i="13" s="1"/>
  <c r="F12" i="13"/>
  <c r="D13" i="13"/>
  <c r="E13" i="13" s="1"/>
  <c r="F13" i="13"/>
  <c r="D14" i="13"/>
  <c r="E14" i="13"/>
  <c r="F14" i="13"/>
  <c r="D15" i="13"/>
  <c r="E15" i="13"/>
  <c r="F15" i="13"/>
  <c r="D16" i="13"/>
  <c r="E16" i="13"/>
  <c r="F16" i="13"/>
  <c r="D17" i="13"/>
  <c r="E17" i="13" s="1"/>
  <c r="F17" i="13"/>
  <c r="D18" i="13"/>
  <c r="E18" i="13"/>
  <c r="F18" i="13"/>
  <c r="D4" i="12"/>
  <c r="E4" i="12" s="1"/>
  <c r="F4" i="12"/>
  <c r="D5" i="12"/>
  <c r="E5" i="12" s="1"/>
  <c r="F5" i="12"/>
  <c r="D6" i="12"/>
  <c r="E6" i="12" s="1"/>
  <c r="F6" i="12"/>
  <c r="D7" i="12"/>
  <c r="E7" i="12" s="1"/>
  <c r="F7" i="12"/>
  <c r="D8" i="12"/>
  <c r="E8" i="12"/>
  <c r="F8" i="12"/>
  <c r="D9" i="12"/>
  <c r="E9" i="12" s="1"/>
  <c r="F9" i="12"/>
  <c r="D10" i="12"/>
  <c r="E10" i="12" s="1"/>
  <c r="F10" i="12"/>
  <c r="D11" i="12"/>
  <c r="E11" i="12" s="1"/>
  <c r="F11" i="12"/>
  <c r="D12" i="12"/>
  <c r="E12" i="12" s="1"/>
  <c r="F12" i="12"/>
  <c r="D13" i="12"/>
  <c r="E13" i="12" s="1"/>
  <c r="F13" i="12"/>
  <c r="D14" i="12"/>
  <c r="E14" i="12" s="1"/>
  <c r="F14" i="12"/>
  <c r="D15" i="12"/>
  <c r="E15" i="12" s="1"/>
  <c r="F15" i="12"/>
  <c r="D16" i="12"/>
  <c r="E16" i="12"/>
  <c r="F16" i="12"/>
  <c r="D17" i="12"/>
  <c r="E17" i="12" s="1"/>
  <c r="F17" i="12"/>
  <c r="D18" i="12"/>
  <c r="E18" i="12" s="1"/>
  <c r="F18" i="12"/>
  <c r="D19" i="12"/>
  <c r="E19" i="12" s="1"/>
  <c r="F19" i="12"/>
  <c r="D20" i="12"/>
  <c r="E20" i="12" s="1"/>
  <c r="F20" i="12"/>
  <c r="D21" i="12"/>
  <c r="E21" i="12" s="1"/>
  <c r="F21" i="12"/>
  <c r="D22" i="12"/>
  <c r="E22" i="12" s="1"/>
  <c r="F22" i="12"/>
  <c r="D23" i="12"/>
  <c r="E23" i="12"/>
  <c r="F23" i="12"/>
  <c r="D4" i="4"/>
  <c r="E4" i="4"/>
  <c r="F4" i="4"/>
  <c r="D5" i="4"/>
  <c r="E5" i="4" s="1"/>
  <c r="F5" i="4"/>
  <c r="D6" i="4"/>
  <c r="E6" i="4"/>
  <c r="F6" i="4"/>
  <c r="D7" i="4"/>
  <c r="E7" i="4" s="1"/>
  <c r="F7" i="4"/>
  <c r="D8" i="4"/>
  <c r="E8" i="4"/>
  <c r="F8" i="4"/>
  <c r="D9" i="4"/>
  <c r="E9" i="4" s="1"/>
  <c r="F9" i="4"/>
  <c r="D10" i="4"/>
  <c r="E10" i="4" s="1"/>
  <c r="F10" i="4"/>
  <c r="D11" i="4"/>
  <c r="E11" i="4" s="1"/>
  <c r="F11" i="4"/>
  <c r="D12" i="4"/>
  <c r="E12" i="4"/>
  <c r="F12" i="4"/>
  <c r="D13" i="4"/>
  <c r="E13" i="4" s="1"/>
  <c r="F13" i="4"/>
  <c r="D14" i="4"/>
  <c r="E14" i="4"/>
  <c r="F14" i="4"/>
  <c r="D15" i="4"/>
  <c r="E15" i="4" s="1"/>
  <c r="F15" i="4"/>
  <c r="D16" i="4"/>
  <c r="E16" i="4"/>
  <c r="F16" i="4"/>
  <c r="D17" i="4"/>
  <c r="E17" i="4" s="1"/>
  <c r="F17" i="4"/>
  <c r="D18" i="4"/>
  <c r="E18" i="4" s="1"/>
  <c r="F18" i="4"/>
  <c r="D19" i="4"/>
  <c r="E19" i="4" s="1"/>
  <c r="F19" i="4"/>
  <c r="D20" i="4"/>
  <c r="E20" i="4"/>
  <c r="F20" i="4"/>
  <c r="D21" i="4"/>
  <c r="E21" i="4" s="1"/>
  <c r="F21" i="4"/>
  <c r="D22" i="4"/>
  <c r="E22" i="4"/>
  <c r="F22" i="4"/>
  <c r="D23" i="4"/>
  <c r="E23" i="4" s="1"/>
  <c r="F23" i="4"/>
  <c r="D24" i="4"/>
  <c r="E24" i="4"/>
  <c r="F24" i="4"/>
  <c r="D25" i="4"/>
  <c r="E25" i="4"/>
  <c r="F25" i="4"/>
  <c r="D26" i="4"/>
  <c r="E26" i="4" s="1"/>
  <c r="F26" i="4"/>
  <c r="C10" i="15"/>
  <c r="C11" i="15"/>
  <c r="C12" i="15"/>
  <c r="C13" i="15"/>
  <c r="F13" i="15"/>
  <c r="F12" i="15"/>
  <c r="F11" i="15"/>
  <c r="F10" i="15"/>
  <c r="F4" i="15"/>
  <c r="F5" i="15"/>
  <c r="F6" i="15"/>
  <c r="F7" i="15"/>
  <c r="F8" i="15"/>
  <c r="F9" i="15"/>
  <c r="C4" i="15"/>
  <c r="C5" i="15"/>
  <c r="C6" i="15"/>
  <c r="C7" i="15"/>
  <c r="C8" i="15"/>
  <c r="C9" i="15"/>
  <c r="E3" i="14" l="1"/>
  <c r="F3" i="14" s="1"/>
  <c r="E2" i="14"/>
  <c r="F2" i="14" s="1"/>
  <c r="C3" i="14"/>
  <c r="C2" i="14"/>
  <c r="E3" i="6" l="1"/>
  <c r="F3" i="6" s="1"/>
  <c r="E2" i="6"/>
  <c r="F2" i="6" s="1"/>
  <c r="C3" i="6"/>
  <c r="C2" i="6"/>
  <c r="F2" i="18"/>
  <c r="F3" i="15"/>
  <c r="F2" i="15"/>
  <c r="C3" i="15"/>
  <c r="C2" i="15"/>
  <c r="D3" i="4" l="1"/>
  <c r="D2" i="4"/>
  <c r="D3" i="12"/>
  <c r="E3" i="12" s="1"/>
  <c r="D2" i="12"/>
  <c r="E2" i="12" s="1"/>
  <c r="D3" i="13"/>
  <c r="D2" i="13"/>
  <c r="E2" i="13" s="1"/>
  <c r="D3" i="19"/>
  <c r="E3" i="19" s="1"/>
  <c r="D2" i="19"/>
  <c r="E2" i="19" s="1"/>
  <c r="D3" i="18"/>
  <c r="E3" i="18" s="1"/>
  <c r="D2" i="18"/>
  <c r="E2" i="18" s="1"/>
  <c r="D3" i="17"/>
  <c r="E3" i="17" s="1"/>
  <c r="D2" i="17"/>
  <c r="E2" i="17" s="1"/>
  <c r="D3" i="16"/>
  <c r="E3" i="16" s="1"/>
  <c r="D2" i="16"/>
  <c r="E2" i="16" s="1"/>
  <c r="D3" i="5"/>
  <c r="D2" i="5"/>
  <c r="F3" i="19"/>
  <c r="F2" i="19"/>
  <c r="F3" i="18"/>
  <c r="F3" i="17"/>
  <c r="F2" i="17"/>
  <c r="F3" i="16"/>
  <c r="F2" i="16"/>
  <c r="F3" i="13"/>
  <c r="E3" i="13"/>
  <c r="F2" i="13"/>
  <c r="F3" i="12"/>
  <c r="F2" i="12"/>
  <c r="F3" i="4" l="1"/>
  <c r="E3" i="4"/>
  <c r="F3" i="5"/>
  <c r="E3" i="5"/>
  <c r="E2" i="5"/>
  <c r="F2" i="5"/>
  <c r="E2" i="4" l="1"/>
  <c r="B6" i="11" l="1"/>
  <c r="C6" i="11" s="1"/>
  <c r="B14" i="11"/>
  <c r="C14" i="11" s="1"/>
  <c r="B7" i="11"/>
  <c r="C7" i="11" s="1"/>
  <c r="B15" i="11"/>
  <c r="C15" i="11" s="1"/>
  <c r="B8" i="11"/>
  <c r="C8" i="11" s="1"/>
  <c r="B16" i="11"/>
  <c r="C16" i="11" s="1"/>
  <c r="B3" i="11"/>
  <c r="C3" i="11" s="1"/>
  <c r="B9" i="11"/>
  <c r="C9" i="11" s="1"/>
  <c r="B2" i="11"/>
  <c r="C2" i="11" s="1"/>
  <c r="B11" i="11"/>
  <c r="C11" i="11" s="1"/>
  <c r="B10" i="11"/>
  <c r="C10" i="11" s="1"/>
  <c r="B4" i="11"/>
  <c r="C4" i="11" s="1"/>
  <c r="B12" i="11"/>
  <c r="C12" i="11" s="1"/>
  <c r="B5" i="11"/>
  <c r="C5" i="11" s="1"/>
  <c r="B13" i="11"/>
  <c r="C13" i="11" s="1"/>
  <c r="F2" i="4" l="1"/>
</calcChain>
</file>

<file path=xl/sharedStrings.xml><?xml version="1.0" encoding="utf-8"?>
<sst xmlns="http://schemas.openxmlformats.org/spreadsheetml/2006/main" count="802" uniqueCount="245">
  <si>
    <t>Club Name</t>
  </si>
  <si>
    <t>First Name</t>
  </si>
  <si>
    <t>Last Name</t>
  </si>
  <si>
    <t>Event Name</t>
  </si>
  <si>
    <t>Athlete ID</t>
  </si>
  <si>
    <t>2LAP</t>
  </si>
  <si>
    <t>4LAP</t>
  </si>
  <si>
    <t>6LAP</t>
  </si>
  <si>
    <t>SHOT</t>
  </si>
  <si>
    <t>4X2LAP</t>
  </si>
  <si>
    <t>Event Type</t>
  </si>
  <si>
    <t>Track</t>
  </si>
  <si>
    <t>Field</t>
  </si>
  <si>
    <t>Relay</t>
  </si>
  <si>
    <t>Time (s)</t>
  </si>
  <si>
    <t>Measurement</t>
  </si>
  <si>
    <t>VJ</t>
  </si>
  <si>
    <t>TJ</t>
  </si>
  <si>
    <t>SB</t>
  </si>
  <si>
    <t>LJ</t>
  </si>
  <si>
    <t>PAAR</t>
  </si>
  <si>
    <t>OBSTACLE</t>
  </si>
  <si>
    <t>Club</t>
  </si>
  <si>
    <t>Total Score</t>
  </si>
  <si>
    <t>Position</t>
  </si>
  <si>
    <t>Points</t>
  </si>
  <si>
    <t>Place</t>
  </si>
  <si>
    <t>Name</t>
  </si>
  <si>
    <t>LJ (m)</t>
  </si>
  <si>
    <t>TJ (m)</t>
  </si>
  <si>
    <t>SHOT (m)</t>
  </si>
  <si>
    <t>2LAP (s)</t>
  </si>
  <si>
    <t>4LAP (s)</t>
  </si>
  <si>
    <t>6LAP (s)</t>
  </si>
  <si>
    <t>Athlete Number</t>
  </si>
  <si>
    <t>Number of Athletes</t>
  </si>
  <si>
    <t>Fee</t>
  </si>
  <si>
    <t>Zac</t>
  </si>
  <si>
    <t>Elston</t>
  </si>
  <si>
    <t>Caleb</t>
  </si>
  <si>
    <t>Leigh</t>
  </si>
  <si>
    <t>Leo</t>
  </si>
  <si>
    <t>Robert</t>
  </si>
  <si>
    <t>McDonald</t>
  </si>
  <si>
    <t>E&amp;E A</t>
  </si>
  <si>
    <t>Joe</t>
  </si>
  <si>
    <t>Whelan</t>
  </si>
  <si>
    <t>Casey</t>
  </si>
  <si>
    <t>Reid</t>
  </si>
  <si>
    <t>Shiv</t>
  </si>
  <si>
    <t>Patel</t>
  </si>
  <si>
    <t>Keahey</t>
  </si>
  <si>
    <t>E&amp;E B</t>
  </si>
  <si>
    <t xml:space="preserve">Waverley AC </t>
  </si>
  <si>
    <t>Nat</t>
  </si>
  <si>
    <t>Holden</t>
  </si>
  <si>
    <t>Ivan</t>
  </si>
  <si>
    <t>Wilkinson</t>
  </si>
  <si>
    <t>Ramelli</t>
  </si>
  <si>
    <t>HHH</t>
  </si>
  <si>
    <t>Joshua</t>
  </si>
  <si>
    <t>McLeish</t>
  </si>
  <si>
    <t xml:space="preserve">Ayobami </t>
  </si>
  <si>
    <t>Awolope</t>
  </si>
  <si>
    <t>Babatunde</t>
  </si>
  <si>
    <t xml:space="preserve">Harry </t>
  </si>
  <si>
    <t>McConnell</t>
  </si>
  <si>
    <t>Dennis</t>
  </si>
  <si>
    <t>Benda</t>
  </si>
  <si>
    <t>WALTON</t>
  </si>
  <si>
    <t>LEO</t>
  </si>
  <si>
    <t>FRY</t>
  </si>
  <si>
    <t>SAM</t>
  </si>
  <si>
    <t>SLOMAN</t>
  </si>
  <si>
    <t>Finlay</t>
  </si>
  <si>
    <t>McHugh</t>
  </si>
  <si>
    <t>Edison</t>
  </si>
  <si>
    <t>Liston</t>
  </si>
  <si>
    <t>Karnith</t>
  </si>
  <si>
    <t>Varathakumar</t>
  </si>
  <si>
    <t>Omar</t>
  </si>
  <si>
    <t>Gayle</t>
  </si>
  <si>
    <t>Luka</t>
  </si>
  <si>
    <t>Shmatko</t>
  </si>
  <si>
    <t>Alfred</t>
  </si>
  <si>
    <t>Lakin</t>
  </si>
  <si>
    <t>Wimbledon College A</t>
  </si>
  <si>
    <t>Markinyan</t>
  </si>
  <si>
    <t>Bavdyk</t>
  </si>
  <si>
    <t>Rufus</t>
  </si>
  <si>
    <t>Octave</t>
  </si>
  <si>
    <t>Alex</t>
  </si>
  <si>
    <t>Green</t>
  </si>
  <si>
    <t>Tami</t>
  </si>
  <si>
    <t>George</t>
  </si>
  <si>
    <t>Wimbledon College B</t>
  </si>
  <si>
    <t>IMPACT</t>
  </si>
  <si>
    <t>Edward</t>
  </si>
  <si>
    <t>Snell</t>
  </si>
  <si>
    <t>Henry</t>
  </si>
  <si>
    <t>Santamaria</t>
  </si>
  <si>
    <t>Roman</t>
  </si>
  <si>
    <t>Bruck</t>
  </si>
  <si>
    <t>Oscar</t>
  </si>
  <si>
    <t>Alexander</t>
  </si>
  <si>
    <t>Tobias</t>
  </si>
  <si>
    <t>Frost Pederson</t>
  </si>
  <si>
    <t>Milo</t>
  </si>
  <si>
    <t>Inman</t>
  </si>
  <si>
    <t>Harry</t>
  </si>
  <si>
    <t>Smith</t>
  </si>
  <si>
    <t>Isaac</t>
  </si>
  <si>
    <t>Caamano</t>
  </si>
  <si>
    <t>CADAC B</t>
  </si>
  <si>
    <t>Dan</t>
  </si>
  <si>
    <t>Peacock</t>
  </si>
  <si>
    <t>Ethan</t>
  </si>
  <si>
    <t>Hadlington</t>
  </si>
  <si>
    <t>Owen</t>
  </si>
  <si>
    <t>Maxwell</t>
  </si>
  <si>
    <t>Reuben</t>
  </si>
  <si>
    <t>Gibson</t>
  </si>
  <si>
    <t>Samuel</t>
  </si>
  <si>
    <t>Butler</t>
  </si>
  <si>
    <t xml:space="preserve">Daniel </t>
  </si>
  <si>
    <t>Dixon</t>
  </si>
  <si>
    <t>CADAC A</t>
  </si>
  <si>
    <t>GGACU13BA</t>
  </si>
  <si>
    <t xml:space="preserve">Leo </t>
  </si>
  <si>
    <t>BOOTH</t>
  </si>
  <si>
    <t xml:space="preserve">Joseph </t>
  </si>
  <si>
    <t>MAY</t>
  </si>
  <si>
    <t>BAKER</t>
  </si>
  <si>
    <t>Sam</t>
  </si>
  <si>
    <t>PUGH</t>
  </si>
  <si>
    <t xml:space="preserve">Flynn </t>
  </si>
  <si>
    <t>O'BRIEN</t>
  </si>
  <si>
    <t xml:space="preserve">Toby </t>
  </si>
  <si>
    <t>BARR</t>
  </si>
  <si>
    <t>GGACU13BB</t>
  </si>
  <si>
    <t>Farley</t>
  </si>
  <si>
    <t>WRIGHT</t>
  </si>
  <si>
    <t>WILTSHIRE</t>
  </si>
  <si>
    <t>Elijah</t>
  </si>
  <si>
    <t>OKESOLA</t>
  </si>
  <si>
    <t>Ned</t>
  </si>
  <si>
    <t>BARTON</t>
  </si>
  <si>
    <t>Thomas</t>
  </si>
  <si>
    <t>NINIAN</t>
  </si>
  <si>
    <t>Archie</t>
  </si>
  <si>
    <t>CASS</t>
  </si>
  <si>
    <t>Sutton &amp; District</t>
  </si>
  <si>
    <t>Mohamadou</t>
  </si>
  <si>
    <t>Diallo Bah</t>
  </si>
  <si>
    <t>DMV A</t>
  </si>
  <si>
    <t>Rowan</t>
  </si>
  <si>
    <t>Metcalfe</t>
  </si>
  <si>
    <t>Roddy</t>
  </si>
  <si>
    <t>Bailey</t>
  </si>
  <si>
    <t>Thompson</t>
  </si>
  <si>
    <t>Henley</t>
  </si>
  <si>
    <t>Finn</t>
  </si>
  <si>
    <t>Collins</t>
  </si>
  <si>
    <t>Drake</t>
  </si>
  <si>
    <t>DMV B</t>
  </si>
  <si>
    <t>Jack</t>
  </si>
  <si>
    <t>Shepard</t>
  </si>
  <si>
    <t>Finley</t>
  </si>
  <si>
    <t>Medland</t>
  </si>
  <si>
    <t>Hunt</t>
  </si>
  <si>
    <t>Freddie</t>
  </si>
  <si>
    <t>Humble</t>
  </si>
  <si>
    <t>Huxley</t>
  </si>
  <si>
    <t>Calder Brown</t>
  </si>
  <si>
    <t>Cook</t>
  </si>
  <si>
    <t>Kenzie</t>
  </si>
  <si>
    <t>Tweneboan</t>
  </si>
  <si>
    <t>Jacob</t>
  </si>
  <si>
    <t>Wojapn</t>
  </si>
  <si>
    <t>Ayo</t>
  </si>
  <si>
    <t>Zac Elston</t>
  </si>
  <si>
    <t>Caleb Leigh</t>
  </si>
  <si>
    <t>Robert McDonald</t>
  </si>
  <si>
    <t>Casey Reid</t>
  </si>
  <si>
    <t>Shiv Patel</t>
  </si>
  <si>
    <t>Nat Holden</t>
  </si>
  <si>
    <t>Ivan Wilkinson</t>
  </si>
  <si>
    <t>Leo Ramelli</t>
  </si>
  <si>
    <t>Joshua McLeish</t>
  </si>
  <si>
    <t>Ayobami  Awolope</t>
  </si>
  <si>
    <t>Ayo Babatunde</t>
  </si>
  <si>
    <t>Dennis Benda</t>
  </si>
  <si>
    <t>LEO FRY</t>
  </si>
  <si>
    <t>SAM SLOMAN</t>
  </si>
  <si>
    <t>Finlay McHugh</t>
  </si>
  <si>
    <t>Edison Liston</t>
  </si>
  <si>
    <t>Karnith Varathakumar</t>
  </si>
  <si>
    <t>Omar Gayle</t>
  </si>
  <si>
    <t>Luka Shmatko</t>
  </si>
  <si>
    <t>Alfred Lakin</t>
  </si>
  <si>
    <t>Markinyan Bavdyk</t>
  </si>
  <si>
    <t>Rufus Octave</t>
  </si>
  <si>
    <t>Alex Green</t>
  </si>
  <si>
    <t>Kenzie Tweneboan</t>
  </si>
  <si>
    <t>Jacob Wojapn</t>
  </si>
  <si>
    <t>Tami George</t>
  </si>
  <si>
    <t>Edward Snell</t>
  </si>
  <si>
    <t>Henry Santamaria</t>
  </si>
  <si>
    <t>Roman Bruck</t>
  </si>
  <si>
    <t>Oscar Alexander</t>
  </si>
  <si>
    <t>Tobias Frost Pederson</t>
  </si>
  <si>
    <t>Milo Inman</t>
  </si>
  <si>
    <t>Harry Smith</t>
  </si>
  <si>
    <t>Isaac Caamano</t>
  </si>
  <si>
    <t>Dan Peacock</t>
  </si>
  <si>
    <t>Ethan Hadlington</t>
  </si>
  <si>
    <t>Owen Maxwell</t>
  </si>
  <si>
    <t>Reuben Gibson</t>
  </si>
  <si>
    <t>Samuel Butler</t>
  </si>
  <si>
    <t>Daniel  Dixon</t>
  </si>
  <si>
    <t>Leo  BOOTH</t>
  </si>
  <si>
    <t>Joseph  MAY</t>
  </si>
  <si>
    <t>Daniel  BAKER</t>
  </si>
  <si>
    <t>Sam PUGH</t>
  </si>
  <si>
    <t>Flynn  O'BRIEN</t>
  </si>
  <si>
    <t>Toby  BARR</t>
  </si>
  <si>
    <t>Farley WRIGHT</t>
  </si>
  <si>
    <t>George WILTSHIRE</t>
  </si>
  <si>
    <t>Elijah OKESOLA</t>
  </si>
  <si>
    <t>Ned BARTON</t>
  </si>
  <si>
    <t>Thomas NINIAN</t>
  </si>
  <si>
    <t>Archie CASS</t>
  </si>
  <si>
    <t>Mohamadou Diallo Bah</t>
  </si>
  <si>
    <t>Rowan Metcalfe</t>
  </si>
  <si>
    <t>Roddy Bailey</t>
  </si>
  <si>
    <t>Daniel  Thompson</t>
  </si>
  <si>
    <t>Ethan Henley</t>
  </si>
  <si>
    <t>Finn Collins</t>
  </si>
  <si>
    <t>Joshua Drake</t>
  </si>
  <si>
    <t>Jack Shepard</t>
  </si>
  <si>
    <t>Finley Medland</t>
  </si>
  <si>
    <t>Sam Hunt</t>
  </si>
  <si>
    <t>Freddie Humble</t>
  </si>
  <si>
    <t>Huxley Calder Brown</t>
  </si>
  <si>
    <t>Owen Cook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</si>
</sst>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£&quot;#,##0.00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43" fontId="2" fillId="0" borderId="0" applyFont="0" applyFill="0" applyBorder="0" applyAlignment="0" applyProtection="0"/>
    <xf numFmtId="0" fontId="4" fillId="0" borderId="0"/>
  </cellStyleXfs>
  <cellXfs count="12">
    <xf numFmtId="0" fontId="0" fillId="0" borderId="0" xfId="0"/>
    <xf numFmtId="0" fontId="0" fillId="0" borderId="1" xfId="0" applyBorder="1"/>
    <xf numFmtId="0" fontId="0" fillId="0" borderId="1" xfId="0" quotePrefix="1" applyBorder="1"/>
    <xf numFmtId="0" fontId="2" fillId="2" borderId="1" xfId="2" applyBorder="1"/>
    <xf numFmtId="0" fontId="2" fillId="3" borderId="1" xfId="3" applyBorder="1"/>
    <xf numFmtId="0" fontId="3" fillId="4" borderId="1" xfId="4" applyFont="1" applyBorder="1"/>
    <xf numFmtId="164" fontId="0" fillId="0" borderId="0" xfId="5" applyNumberFormat="1" applyFont="1"/>
    <xf numFmtId="2" fontId="0" fillId="0" borderId="0" xfId="0" applyNumberFormat="1"/>
    <xf numFmtId="165" fontId="0" fillId="0" borderId="0" xfId="0" applyNumberFormat="1"/>
    <xf numFmtId="0" fontId="4" fillId="0" borderId="0" xfId="6"/>
    <xf numFmtId="0" fontId="0" fillId="0" borderId="1" xfId="0" applyBorder="1" applyAlignment="1">
      <alignment horizontal="right"/>
    </xf>
    <xf numFmtId="0" fontId="2" fillId="2" borderId="1" xfId="2" applyBorder="1" applyAlignment="1">
      <alignment horizontal="right"/>
    </xf>
  </cellXfs>
  <cellStyles count="7">
    <cellStyle name="20% - Accent1" xfId="2" builtinId="30"/>
    <cellStyle name="40% - Accent1" xfId="3" builtinId="31"/>
    <cellStyle name="60% - Accent1" xfId="4" builtinId="32"/>
    <cellStyle name="Comma" xfId="5" builtinId="3"/>
    <cellStyle name="Normal" xfId="0" builtinId="0"/>
    <cellStyle name="Normal 2" xfId="1" xr:uid="{5135BB9E-0CF9-4BC8-A62A-6C9E7F784579}"/>
    <cellStyle name="Normal 3" xfId="6" xr:uid="{5025A5F6-7672-4573-A882-D3DD7B3F8A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932E3-BD2F-4CF5-90C8-CA2D309DCEF5}">
  <dimension ref="A1:A16"/>
  <sheetViews>
    <sheetView workbookViewId="0">
      <selection activeCell="A2" sqref="A2:A16"/>
    </sheetView>
  </sheetViews>
  <sheetFormatPr defaultRowHeight="14.4" x14ac:dyDescent="0.3"/>
  <cols>
    <col min="1" max="1" width="22" bestFit="1" customWidth="1"/>
  </cols>
  <sheetData>
    <row r="1" spans="1:1" x14ac:dyDescent="0.3">
      <c r="A1" t="s">
        <v>0</v>
      </c>
    </row>
    <row r="2" spans="1:1" x14ac:dyDescent="0.3">
      <c r="A2" t="s">
        <v>44</v>
      </c>
    </row>
    <row r="3" spans="1:1" x14ac:dyDescent="0.3">
      <c r="A3" t="s">
        <v>52</v>
      </c>
    </row>
    <row r="4" spans="1:1" x14ac:dyDescent="0.3">
      <c r="A4" s="9" t="s">
        <v>53</v>
      </c>
    </row>
    <row r="5" spans="1:1" x14ac:dyDescent="0.3">
      <c r="A5" t="s">
        <v>59</v>
      </c>
    </row>
    <row r="6" spans="1:1" x14ac:dyDescent="0.3">
      <c r="A6" t="s">
        <v>69</v>
      </c>
    </row>
    <row r="7" spans="1:1" x14ac:dyDescent="0.3">
      <c r="A7" t="s">
        <v>86</v>
      </c>
    </row>
    <row r="8" spans="1:1" x14ac:dyDescent="0.3">
      <c r="A8" t="s">
        <v>95</v>
      </c>
    </row>
    <row r="9" spans="1:1" x14ac:dyDescent="0.3">
      <c r="A9" t="s">
        <v>96</v>
      </c>
    </row>
    <row r="10" spans="1:1" x14ac:dyDescent="0.3">
      <c r="A10" t="s">
        <v>113</v>
      </c>
    </row>
    <row r="11" spans="1:1" x14ac:dyDescent="0.3">
      <c r="A11" t="s">
        <v>126</v>
      </c>
    </row>
    <row r="12" spans="1:1" x14ac:dyDescent="0.3">
      <c r="A12" t="s">
        <v>127</v>
      </c>
    </row>
    <row r="13" spans="1:1" x14ac:dyDescent="0.3">
      <c r="A13" t="s">
        <v>139</v>
      </c>
    </row>
    <row r="14" spans="1:1" x14ac:dyDescent="0.3">
      <c r="A14" t="s">
        <v>151</v>
      </c>
    </row>
    <row r="15" spans="1:1" x14ac:dyDescent="0.3">
      <c r="A15" t="s">
        <v>154</v>
      </c>
    </row>
    <row r="16" spans="1:1" x14ac:dyDescent="0.3">
      <c r="A16" t="s">
        <v>164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B7ACA-22CA-4D48-B1EA-0402B2C9C6BF}">
  <dimension ref="A1:F21"/>
  <sheetViews>
    <sheetView workbookViewId="0"/>
  </sheetViews>
  <sheetFormatPr defaultRowHeight="14.4" x14ac:dyDescent="0.3"/>
  <cols>
    <col min="1" max="1" width="11.6640625" bestFit="1" customWidth="1"/>
    <col min="2" max="2" width="10" bestFit="1" customWidth="1"/>
    <col min="3" max="3" width="13.5546875" bestFit="1" customWidth="1"/>
    <col min="4" max="4" width="10.6640625" bestFit="1" customWidth="1"/>
    <col min="6" max="6" width="19.44140625" bestFit="1" customWidth="1"/>
  </cols>
  <sheetData>
    <row r="1" spans="1:6" x14ac:dyDescent="0.3">
      <c r="A1" t="s">
        <v>3</v>
      </c>
      <c r="B1" t="s">
        <v>4</v>
      </c>
      <c r="C1" t="s">
        <v>15</v>
      </c>
      <c r="D1" t="s">
        <v>24</v>
      </c>
      <c r="E1" t="s">
        <v>25</v>
      </c>
      <c r="F1" t="s">
        <v>0</v>
      </c>
    </row>
    <row r="2" spans="1:6" x14ac:dyDescent="0.3">
      <c r="A2" t="s">
        <v>8</v>
      </c>
      <c r="B2">
        <v>235</v>
      </c>
      <c r="C2" s="7">
        <v>6.6</v>
      </c>
      <c r="D2">
        <f>ROUNDDOWN(_xlfn.RANK.AVG(C2,$C$2:$C$85,0),0)</f>
        <v>5</v>
      </c>
      <c r="E2">
        <f t="shared" ref="E2:E3" si="0">101-D2</f>
        <v>96</v>
      </c>
      <c r="F2" t="str">
        <f>VLOOKUP(B2,Athlete!A:B,2,FALSE)</f>
        <v>Wimbledon College B</v>
      </c>
    </row>
    <row r="3" spans="1:6" x14ac:dyDescent="0.3">
      <c r="A3" t="s">
        <v>8</v>
      </c>
      <c r="B3">
        <v>240</v>
      </c>
      <c r="C3" s="7">
        <v>6.44</v>
      </c>
      <c r="D3">
        <f>ROUNDDOWN(_xlfn.RANK.AVG(C3,$C$2:$C$85,0),0)</f>
        <v>6</v>
      </c>
      <c r="E3">
        <f t="shared" si="0"/>
        <v>95</v>
      </c>
      <c r="F3" t="str">
        <f>VLOOKUP(B3,Athlete!A:B,2,FALSE)</f>
        <v>Wimbledon College B</v>
      </c>
    </row>
    <row r="4" spans="1:6" x14ac:dyDescent="0.3">
      <c r="A4" t="s">
        <v>8</v>
      </c>
      <c r="B4">
        <v>233</v>
      </c>
      <c r="C4">
        <v>4.5199999999999996</v>
      </c>
      <c r="D4">
        <f t="shared" ref="D4:D21" si="1">ROUNDDOWN(_xlfn.RANK.AVG(C4,$C$2:$C$85,0),0)</f>
        <v>17</v>
      </c>
      <c r="E4">
        <f t="shared" ref="E4:E21" si="2">101-D4</f>
        <v>84</v>
      </c>
      <c r="F4" t="str">
        <f>VLOOKUP(B4,Athlete!A:B,2,FALSE)</f>
        <v>Wimbledon College A</v>
      </c>
    </row>
    <row r="5" spans="1:6" x14ac:dyDescent="0.3">
      <c r="A5" t="s">
        <v>8</v>
      </c>
      <c r="B5">
        <v>12</v>
      </c>
      <c r="C5">
        <v>4.2</v>
      </c>
      <c r="D5">
        <f t="shared" si="1"/>
        <v>18</v>
      </c>
      <c r="E5">
        <f t="shared" si="2"/>
        <v>83</v>
      </c>
      <c r="F5" t="str">
        <f>VLOOKUP(B5,Athlete!A:B,2,FALSE)</f>
        <v>CADAC A</v>
      </c>
    </row>
    <row r="6" spans="1:6" x14ac:dyDescent="0.3">
      <c r="A6" t="s">
        <v>8</v>
      </c>
      <c r="B6">
        <v>15</v>
      </c>
      <c r="C6">
        <v>4.8899999999999997</v>
      </c>
      <c r="D6">
        <f t="shared" si="1"/>
        <v>13</v>
      </c>
      <c r="E6">
        <f t="shared" si="2"/>
        <v>88</v>
      </c>
      <c r="F6" t="str">
        <f>VLOOKUP(B6,Athlete!A:B,2,FALSE)</f>
        <v>CADAC A</v>
      </c>
    </row>
    <row r="7" spans="1:6" x14ac:dyDescent="0.3">
      <c r="A7" t="s">
        <v>8</v>
      </c>
      <c r="B7">
        <v>20</v>
      </c>
      <c r="C7">
        <v>5.42</v>
      </c>
      <c r="D7">
        <f t="shared" si="1"/>
        <v>9</v>
      </c>
      <c r="E7">
        <f t="shared" si="2"/>
        <v>92</v>
      </c>
      <c r="F7" t="str">
        <f>VLOOKUP(B7,Athlete!A:B,2,FALSE)</f>
        <v>CADAC B</v>
      </c>
    </row>
    <row r="8" spans="1:6" x14ac:dyDescent="0.3">
      <c r="A8" t="s">
        <v>8</v>
      </c>
      <c r="B8">
        <v>125</v>
      </c>
      <c r="C8">
        <v>4.74</v>
      </c>
      <c r="D8">
        <f t="shared" si="1"/>
        <v>15</v>
      </c>
      <c r="E8">
        <f t="shared" si="2"/>
        <v>86</v>
      </c>
      <c r="F8" t="str">
        <f>VLOOKUP(B8,Athlete!A:B,2,FALSE)</f>
        <v>GGACU13BB</v>
      </c>
    </row>
    <row r="9" spans="1:6" x14ac:dyDescent="0.3">
      <c r="A9" t="s">
        <v>8</v>
      </c>
      <c r="B9">
        <v>120</v>
      </c>
      <c r="C9">
        <v>8.5</v>
      </c>
      <c r="D9">
        <f t="shared" si="1"/>
        <v>3</v>
      </c>
      <c r="E9">
        <f t="shared" si="2"/>
        <v>98</v>
      </c>
      <c r="F9" t="str">
        <f>VLOOKUP(B9,Athlete!A:B,2,FALSE)</f>
        <v>GGACU13BA</v>
      </c>
    </row>
    <row r="10" spans="1:6" x14ac:dyDescent="0.3">
      <c r="A10" t="s">
        <v>8</v>
      </c>
      <c r="B10">
        <v>117</v>
      </c>
      <c r="C10">
        <v>9.5500000000000007</v>
      </c>
      <c r="D10">
        <f t="shared" si="1"/>
        <v>1</v>
      </c>
      <c r="E10">
        <f t="shared" si="2"/>
        <v>100</v>
      </c>
      <c r="F10" t="str">
        <f>VLOOKUP(B10,Athlete!A:B,2,FALSE)</f>
        <v>GGACU13BA</v>
      </c>
    </row>
    <row r="11" spans="1:6" x14ac:dyDescent="0.3">
      <c r="A11" t="s">
        <v>8</v>
      </c>
      <c r="B11">
        <v>66</v>
      </c>
      <c r="C11">
        <v>5.91</v>
      </c>
      <c r="D11">
        <f t="shared" si="1"/>
        <v>7</v>
      </c>
      <c r="E11">
        <f t="shared" si="2"/>
        <v>94</v>
      </c>
      <c r="F11" t="str">
        <f>VLOOKUP(B11,Athlete!A:B,2,FALSE)</f>
        <v>E&amp;E B</v>
      </c>
    </row>
    <row r="12" spans="1:6" x14ac:dyDescent="0.3">
      <c r="A12" t="s">
        <v>8</v>
      </c>
      <c r="B12">
        <v>232</v>
      </c>
      <c r="C12">
        <v>5.32</v>
      </c>
      <c r="D12">
        <f t="shared" si="1"/>
        <v>10</v>
      </c>
      <c r="E12">
        <f t="shared" si="2"/>
        <v>91</v>
      </c>
      <c r="F12" t="str">
        <f>VLOOKUP(B12,Athlete!A:B,2,FALSE)</f>
        <v>Wimbledon College A</v>
      </c>
    </row>
    <row r="13" spans="1:6" x14ac:dyDescent="0.3">
      <c r="A13" t="s">
        <v>8</v>
      </c>
      <c r="B13">
        <v>123</v>
      </c>
      <c r="C13">
        <v>4.8</v>
      </c>
      <c r="D13">
        <f t="shared" si="1"/>
        <v>14</v>
      </c>
      <c r="E13">
        <f t="shared" si="2"/>
        <v>87</v>
      </c>
      <c r="F13" t="str">
        <f>VLOOKUP(B13,Athlete!A:B,2,FALSE)</f>
        <v>GGACU13BB</v>
      </c>
    </row>
    <row r="14" spans="1:6" x14ac:dyDescent="0.3">
      <c r="A14" t="s">
        <v>8</v>
      </c>
      <c r="B14">
        <v>173</v>
      </c>
      <c r="C14">
        <v>3.85</v>
      </c>
      <c r="D14">
        <f t="shared" si="1"/>
        <v>19</v>
      </c>
      <c r="E14">
        <f t="shared" si="2"/>
        <v>82</v>
      </c>
      <c r="F14" t="str">
        <f>VLOOKUP(B14,Athlete!A:B,2,FALSE)</f>
        <v>IMPACT</v>
      </c>
    </row>
    <row r="15" spans="1:6" x14ac:dyDescent="0.3">
      <c r="A15" t="s">
        <v>8</v>
      </c>
      <c r="B15">
        <v>67</v>
      </c>
      <c r="C15">
        <v>1.93</v>
      </c>
      <c r="D15">
        <f t="shared" si="1"/>
        <v>20</v>
      </c>
      <c r="E15">
        <f t="shared" si="2"/>
        <v>81</v>
      </c>
      <c r="F15" t="str">
        <f>VLOOKUP(B15,Athlete!A:B,2,FALSE)</f>
        <v>E&amp;E B</v>
      </c>
    </row>
    <row r="16" spans="1:6" x14ac:dyDescent="0.3">
      <c r="A16" t="s">
        <v>8</v>
      </c>
      <c r="B16">
        <v>133</v>
      </c>
      <c r="C16">
        <v>6.72</v>
      </c>
      <c r="D16">
        <f t="shared" si="1"/>
        <v>4</v>
      </c>
      <c r="E16">
        <f t="shared" si="2"/>
        <v>97</v>
      </c>
      <c r="F16" t="str">
        <f>VLOOKUP(B16,Athlete!A:B,2,FALSE)</f>
        <v>HHH</v>
      </c>
    </row>
    <row r="17" spans="1:6" x14ac:dyDescent="0.3">
      <c r="A17" t="s">
        <v>8</v>
      </c>
      <c r="B17">
        <v>40</v>
      </c>
      <c r="C17">
        <v>4.66</v>
      </c>
      <c r="D17">
        <f t="shared" si="1"/>
        <v>16</v>
      </c>
      <c r="E17">
        <f t="shared" si="2"/>
        <v>85</v>
      </c>
      <c r="F17" t="str">
        <f>VLOOKUP(B17,Athlete!A:B,2,FALSE)</f>
        <v>DMV B</v>
      </c>
    </row>
    <row r="18" spans="1:6" x14ac:dyDescent="0.3">
      <c r="A18" t="s">
        <v>8</v>
      </c>
      <c r="B18">
        <v>35</v>
      </c>
      <c r="C18">
        <v>5.46</v>
      </c>
      <c r="D18">
        <f t="shared" si="1"/>
        <v>8</v>
      </c>
      <c r="E18">
        <f t="shared" si="2"/>
        <v>93</v>
      </c>
      <c r="F18" t="str">
        <f>VLOOKUP(B18,Athlete!A:B,2,FALSE)</f>
        <v>DMV A</v>
      </c>
    </row>
    <row r="19" spans="1:6" x14ac:dyDescent="0.3">
      <c r="A19" t="s">
        <v>8</v>
      </c>
      <c r="B19">
        <v>34</v>
      </c>
      <c r="C19">
        <v>5.19</v>
      </c>
      <c r="D19">
        <f t="shared" si="1"/>
        <v>11</v>
      </c>
      <c r="E19">
        <f t="shared" si="2"/>
        <v>90</v>
      </c>
      <c r="F19" t="str">
        <f>VLOOKUP(B19,Athlete!A:B,2,FALSE)</f>
        <v>DMV A</v>
      </c>
    </row>
    <row r="20" spans="1:6" x14ac:dyDescent="0.3">
      <c r="A20" t="s">
        <v>8</v>
      </c>
      <c r="B20">
        <v>42</v>
      </c>
      <c r="C20">
        <v>5.09</v>
      </c>
      <c r="D20">
        <f t="shared" si="1"/>
        <v>12</v>
      </c>
      <c r="E20">
        <f t="shared" si="2"/>
        <v>89</v>
      </c>
      <c r="F20" t="str">
        <f>VLOOKUP(B20,Athlete!A:B,2,FALSE)</f>
        <v>DMV B</v>
      </c>
    </row>
    <row r="21" spans="1:6" x14ac:dyDescent="0.3">
      <c r="A21" t="s">
        <v>8</v>
      </c>
      <c r="B21">
        <v>170</v>
      </c>
      <c r="C21">
        <v>9.19</v>
      </c>
      <c r="D21">
        <f t="shared" si="1"/>
        <v>2</v>
      </c>
      <c r="E21">
        <f t="shared" si="2"/>
        <v>99</v>
      </c>
      <c r="F21" t="str">
        <f>VLOOKUP(B21,Athlete!A:B,2,FALSE)</f>
        <v>IMPACT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2B371-2944-4AE3-8AA1-E67AC8B1537A}">
  <dimension ref="A1:F3"/>
  <sheetViews>
    <sheetView workbookViewId="0"/>
  </sheetViews>
  <sheetFormatPr defaultRowHeight="14.4" x14ac:dyDescent="0.3"/>
  <cols>
    <col min="1" max="1" width="11.6640625" bestFit="1" customWidth="1"/>
    <col min="2" max="2" width="10" bestFit="1" customWidth="1"/>
    <col min="3" max="3" width="13.5546875" bestFit="1" customWidth="1"/>
    <col min="4" max="4" width="10.6640625" bestFit="1" customWidth="1"/>
    <col min="6" max="6" width="19.44140625" bestFit="1" customWidth="1"/>
  </cols>
  <sheetData>
    <row r="1" spans="1:6" x14ac:dyDescent="0.3">
      <c r="A1" t="s">
        <v>3</v>
      </c>
      <c r="B1" t="s">
        <v>4</v>
      </c>
      <c r="C1" t="s">
        <v>15</v>
      </c>
      <c r="D1" t="s">
        <v>24</v>
      </c>
      <c r="E1" t="s">
        <v>25</v>
      </c>
      <c r="F1" t="s">
        <v>0</v>
      </c>
    </row>
    <row r="2" spans="1:6" x14ac:dyDescent="0.3">
      <c r="A2" t="s">
        <v>16</v>
      </c>
      <c r="D2" t="e">
        <f>ROUNDDOWN(_xlfn.RANK.AVG(C2,$C$2:$C$82,0),0)</f>
        <v>#N/A</v>
      </c>
      <c r="E2" t="e">
        <f t="shared" ref="E2:E3" si="0">101-D2</f>
        <v>#N/A</v>
      </c>
      <c r="F2" t="e">
        <f>VLOOKUP(B2,Athlete!A:B,2,FALSE)</f>
        <v>#N/A</v>
      </c>
    </row>
    <row r="3" spans="1:6" x14ac:dyDescent="0.3">
      <c r="A3" t="s">
        <v>16</v>
      </c>
      <c r="D3" t="e">
        <f>ROUNDDOWN(_xlfn.RANK.AVG(C3,$C$2:$C$82,0),0)</f>
        <v>#N/A</v>
      </c>
      <c r="E3" t="e">
        <f t="shared" si="0"/>
        <v>#N/A</v>
      </c>
      <c r="F3" t="e">
        <f>VLOOKUP(B3,Athlete!A:B,2,FALSE)</f>
        <v>#N/A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136B1-A0DF-4A2D-B06C-CF03079171B1}">
  <dimension ref="A1:F8"/>
  <sheetViews>
    <sheetView workbookViewId="0"/>
  </sheetViews>
  <sheetFormatPr defaultRowHeight="14.4" x14ac:dyDescent="0.3"/>
  <cols>
    <col min="1" max="1" width="11.6640625" bestFit="1" customWidth="1"/>
    <col min="2" max="2" width="14" bestFit="1" customWidth="1"/>
    <col min="3" max="3" width="22" bestFit="1" customWidth="1"/>
    <col min="4" max="4" width="8.109375" bestFit="1" customWidth="1"/>
    <col min="5" max="6" width="8.109375" customWidth="1"/>
  </cols>
  <sheetData>
    <row r="1" spans="1:6" x14ac:dyDescent="0.3">
      <c r="A1" t="s">
        <v>3</v>
      </c>
      <c r="B1" t="s">
        <v>34</v>
      </c>
      <c r="C1" t="s">
        <v>0</v>
      </c>
      <c r="D1" t="s">
        <v>14</v>
      </c>
      <c r="E1" t="s">
        <v>24</v>
      </c>
      <c r="F1" t="s">
        <v>25</v>
      </c>
    </row>
    <row r="2" spans="1:6" x14ac:dyDescent="0.3">
      <c r="A2" t="s">
        <v>20</v>
      </c>
      <c r="B2">
        <v>117</v>
      </c>
      <c r="C2" t="str">
        <f>VLOOKUP(B2,Athlete!A:B,2,FALSE)</f>
        <v>GGACU13BA</v>
      </c>
      <c r="D2" s="8">
        <v>112.9</v>
      </c>
      <c r="E2">
        <f>ROUNDDOWN(RANK(D2,$D$2:$D$94,1),0)</f>
        <v>1</v>
      </c>
      <c r="F2">
        <f t="shared" ref="F2" si="0">101-E2</f>
        <v>100</v>
      </c>
    </row>
    <row r="3" spans="1:6" x14ac:dyDescent="0.3">
      <c r="A3" t="s">
        <v>20</v>
      </c>
      <c r="B3">
        <v>173</v>
      </c>
      <c r="C3" t="str">
        <f>VLOOKUP(B3,Athlete!A:B,2,FALSE)</f>
        <v>IMPACT</v>
      </c>
      <c r="D3" s="8">
        <v>116.9</v>
      </c>
      <c r="E3">
        <f>ROUNDDOWN(RANK(D3,$D$2:$D$94,1),0)</f>
        <v>2</v>
      </c>
      <c r="F3">
        <f t="shared" ref="F3:F4" si="1">101-E3</f>
        <v>99</v>
      </c>
    </row>
    <row r="4" spans="1:6" x14ac:dyDescent="0.3">
      <c r="A4" t="s">
        <v>20</v>
      </c>
      <c r="B4">
        <v>35</v>
      </c>
      <c r="C4" t="str">
        <f>VLOOKUP(B4,Athlete!A:B,2,FALSE)</f>
        <v>DMV A</v>
      </c>
      <c r="D4">
        <v>122</v>
      </c>
      <c r="E4">
        <f t="shared" ref="E4:E8" si="2">ROUNDDOWN(RANK(D4,$D$2:$D$94,1),0)</f>
        <v>4</v>
      </c>
      <c r="F4">
        <f t="shared" si="1"/>
        <v>97</v>
      </c>
    </row>
    <row r="5" spans="1:6" x14ac:dyDescent="0.3">
      <c r="A5" t="s">
        <v>20</v>
      </c>
      <c r="B5">
        <v>14</v>
      </c>
      <c r="C5" t="str">
        <f>VLOOKUP(B5,Athlete!A:B,2,FALSE)</f>
        <v>CADAC A</v>
      </c>
      <c r="D5">
        <v>123.2</v>
      </c>
      <c r="E5">
        <f t="shared" si="2"/>
        <v>5</v>
      </c>
      <c r="F5">
        <f t="shared" ref="F5:F8" si="3">101-E5</f>
        <v>96</v>
      </c>
    </row>
    <row r="6" spans="1:6" x14ac:dyDescent="0.3">
      <c r="A6" t="s">
        <v>20</v>
      </c>
      <c r="B6">
        <v>125</v>
      </c>
      <c r="C6" t="str">
        <f>VLOOKUP(B6,Athlete!A:B,2,FALSE)</f>
        <v>GGACU13BB</v>
      </c>
      <c r="D6">
        <v>121.3</v>
      </c>
      <c r="E6">
        <f t="shared" si="2"/>
        <v>3</v>
      </c>
      <c r="F6">
        <f t="shared" si="3"/>
        <v>98</v>
      </c>
    </row>
    <row r="7" spans="1:6" x14ac:dyDescent="0.3">
      <c r="A7" t="s">
        <v>20</v>
      </c>
      <c r="B7">
        <v>42</v>
      </c>
      <c r="C7" t="str">
        <f>VLOOKUP(B7,Athlete!A:B,2,FALSE)</f>
        <v>DMV B</v>
      </c>
      <c r="D7">
        <v>127.9</v>
      </c>
      <c r="E7">
        <f t="shared" si="2"/>
        <v>6</v>
      </c>
      <c r="F7">
        <f t="shared" si="3"/>
        <v>95</v>
      </c>
    </row>
    <row r="8" spans="1:6" x14ac:dyDescent="0.3">
      <c r="A8" t="s">
        <v>20</v>
      </c>
      <c r="B8">
        <v>18</v>
      </c>
      <c r="C8" t="str">
        <f>VLOOKUP(B8,Athlete!A:B,2,FALSE)</f>
        <v>CADAC B</v>
      </c>
      <c r="D8">
        <v>132</v>
      </c>
      <c r="E8">
        <f t="shared" si="2"/>
        <v>7</v>
      </c>
      <c r="F8">
        <f t="shared" si="3"/>
        <v>94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9EC4C-40D7-418E-A9A7-CE17271F9839}">
  <dimension ref="A1:F12"/>
  <sheetViews>
    <sheetView workbookViewId="0"/>
  </sheetViews>
  <sheetFormatPr defaultRowHeight="14.4" x14ac:dyDescent="0.3"/>
  <cols>
    <col min="1" max="1" width="11.6640625" bestFit="1" customWidth="1"/>
    <col min="2" max="2" width="14" bestFit="1" customWidth="1"/>
    <col min="3" max="3" width="22" bestFit="1" customWidth="1"/>
    <col min="4" max="4" width="8.109375" bestFit="1" customWidth="1"/>
    <col min="5" max="6" width="8.109375" customWidth="1"/>
  </cols>
  <sheetData>
    <row r="1" spans="1:6" x14ac:dyDescent="0.3">
      <c r="A1" t="s">
        <v>3</v>
      </c>
      <c r="B1" t="s">
        <v>34</v>
      </c>
      <c r="C1" t="s">
        <v>0</v>
      </c>
      <c r="D1" t="s">
        <v>14</v>
      </c>
      <c r="E1" t="s">
        <v>24</v>
      </c>
      <c r="F1" t="s">
        <v>25</v>
      </c>
    </row>
    <row r="2" spans="1:6" x14ac:dyDescent="0.3">
      <c r="A2" t="s">
        <v>9</v>
      </c>
      <c r="B2">
        <v>116</v>
      </c>
      <c r="C2" t="str">
        <f>VLOOKUP(B2,Athlete!A:B,2,FALSE)</f>
        <v>GGACU13BA</v>
      </c>
      <c r="D2" s="8">
        <v>106</v>
      </c>
      <c r="E2">
        <f>ROUNDDOWN(RANK(D2,$D$2:$D$92,1),0)</f>
        <v>1</v>
      </c>
      <c r="F2">
        <f>101-E2</f>
        <v>100</v>
      </c>
    </row>
    <row r="3" spans="1:6" x14ac:dyDescent="0.3">
      <c r="A3" t="s">
        <v>9</v>
      </c>
      <c r="B3">
        <v>62</v>
      </c>
      <c r="C3" t="str">
        <f>VLOOKUP(B3,Athlete!A:B,2,FALSE)</f>
        <v>E&amp;E A</v>
      </c>
      <c r="D3" s="8">
        <v>110.5</v>
      </c>
      <c r="E3">
        <f>ROUNDDOWN(RANK(D3,$D$2:$D$92,1),0)</f>
        <v>2</v>
      </c>
      <c r="F3">
        <f t="shared" ref="F3:F4" si="0">101-E3</f>
        <v>99</v>
      </c>
    </row>
    <row r="4" spans="1:6" x14ac:dyDescent="0.3">
      <c r="A4" t="s">
        <v>9</v>
      </c>
      <c r="B4">
        <v>32</v>
      </c>
      <c r="C4" t="str">
        <f>VLOOKUP(B4,Athlete!A:B,2,FALSE)</f>
        <v>DMV A</v>
      </c>
      <c r="D4">
        <v>111.3</v>
      </c>
      <c r="E4">
        <f t="shared" ref="E4:E12" si="1">ROUNDDOWN(RANK(D4,$D$2:$D$92,1),0)</f>
        <v>6</v>
      </c>
      <c r="F4">
        <f t="shared" si="0"/>
        <v>95</v>
      </c>
    </row>
    <row r="5" spans="1:6" x14ac:dyDescent="0.3">
      <c r="A5" t="s">
        <v>9</v>
      </c>
      <c r="B5">
        <v>169</v>
      </c>
      <c r="C5" t="str">
        <f>VLOOKUP(B5,Athlete!A:B,2,FALSE)</f>
        <v>IMPACT</v>
      </c>
      <c r="D5">
        <v>115.3</v>
      </c>
      <c r="E5">
        <f t="shared" si="1"/>
        <v>8</v>
      </c>
      <c r="F5">
        <f t="shared" ref="F5:F12" si="2">101-E5</f>
        <v>93</v>
      </c>
    </row>
    <row r="6" spans="1:6" x14ac:dyDescent="0.3">
      <c r="A6" t="s">
        <v>9</v>
      </c>
      <c r="B6">
        <v>232</v>
      </c>
      <c r="C6" t="str">
        <f>VLOOKUP(B6,Athlete!A:B,2,FALSE)</f>
        <v>Wimbledon College A</v>
      </c>
      <c r="D6">
        <v>120.6</v>
      </c>
      <c r="E6">
        <f t="shared" si="1"/>
        <v>10</v>
      </c>
      <c r="F6">
        <f t="shared" si="2"/>
        <v>91</v>
      </c>
    </row>
    <row r="7" spans="1:6" x14ac:dyDescent="0.3">
      <c r="A7" t="s">
        <v>9</v>
      </c>
      <c r="B7">
        <v>237</v>
      </c>
      <c r="C7" t="str">
        <f>VLOOKUP(B7,Athlete!A:B,2,FALSE)</f>
        <v>Wimbledon College B</v>
      </c>
      <c r="D7">
        <v>110.7</v>
      </c>
      <c r="E7">
        <f t="shared" si="1"/>
        <v>3</v>
      </c>
      <c r="F7">
        <f t="shared" si="2"/>
        <v>98</v>
      </c>
    </row>
    <row r="8" spans="1:6" x14ac:dyDescent="0.3">
      <c r="A8" t="s">
        <v>9</v>
      </c>
      <c r="B8">
        <v>124</v>
      </c>
      <c r="C8" t="str">
        <f>VLOOKUP(B8,Athlete!A:B,2,FALSE)</f>
        <v>GGACU13BB</v>
      </c>
      <c r="D8">
        <v>114.4</v>
      </c>
      <c r="E8">
        <f t="shared" si="1"/>
        <v>7</v>
      </c>
      <c r="F8">
        <f t="shared" si="2"/>
        <v>94</v>
      </c>
    </row>
    <row r="9" spans="1:6" x14ac:dyDescent="0.3">
      <c r="A9" t="s">
        <v>9</v>
      </c>
      <c r="B9">
        <v>66</v>
      </c>
      <c r="C9" t="str">
        <f>VLOOKUP(B9,Athlete!A:B,2,FALSE)</f>
        <v>E&amp;E B</v>
      </c>
      <c r="D9">
        <v>127.6</v>
      </c>
      <c r="E9">
        <f t="shared" si="1"/>
        <v>11</v>
      </c>
      <c r="F9">
        <f t="shared" si="2"/>
        <v>90</v>
      </c>
    </row>
    <row r="10" spans="1:6" x14ac:dyDescent="0.3">
      <c r="A10" t="s">
        <v>9</v>
      </c>
      <c r="B10">
        <v>134</v>
      </c>
      <c r="C10" t="str">
        <f>VLOOKUP(B10,Athlete!A:B,2,FALSE)</f>
        <v>HHH</v>
      </c>
      <c r="D10">
        <v>110.7</v>
      </c>
      <c r="E10">
        <f t="shared" si="1"/>
        <v>3</v>
      </c>
      <c r="F10">
        <f t="shared" si="2"/>
        <v>98</v>
      </c>
    </row>
    <row r="11" spans="1:6" x14ac:dyDescent="0.3">
      <c r="A11" t="s">
        <v>9</v>
      </c>
      <c r="B11">
        <v>17</v>
      </c>
      <c r="C11" t="str">
        <f>VLOOKUP(B11,Athlete!A:B,2,FALSE)</f>
        <v>CADAC A</v>
      </c>
      <c r="D11">
        <v>110.8</v>
      </c>
      <c r="E11">
        <f t="shared" si="1"/>
        <v>5</v>
      </c>
      <c r="F11">
        <f t="shared" si="2"/>
        <v>96</v>
      </c>
    </row>
    <row r="12" spans="1:6" x14ac:dyDescent="0.3">
      <c r="A12" t="s">
        <v>9</v>
      </c>
      <c r="B12">
        <v>40</v>
      </c>
      <c r="C12" t="str">
        <f>VLOOKUP(B12,Athlete!A:B,2,FALSE)</f>
        <v>DMV B</v>
      </c>
      <c r="D12">
        <v>115.4</v>
      </c>
      <c r="E12">
        <f t="shared" si="1"/>
        <v>9</v>
      </c>
      <c r="F12">
        <f t="shared" si="2"/>
        <v>92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AF74D-C09B-4E35-86E2-1266888E2065}">
  <dimension ref="A1:F13"/>
  <sheetViews>
    <sheetView workbookViewId="0"/>
  </sheetViews>
  <sheetFormatPr defaultRowHeight="14.4" x14ac:dyDescent="0.3"/>
  <cols>
    <col min="1" max="1" width="11.6640625" bestFit="1" customWidth="1"/>
    <col min="2" max="2" width="14" bestFit="1" customWidth="1"/>
    <col min="3" max="3" width="22" bestFit="1" customWidth="1"/>
    <col min="4" max="4" width="8.109375" bestFit="1" customWidth="1"/>
    <col min="5" max="6" width="8.109375" customWidth="1"/>
  </cols>
  <sheetData>
    <row r="1" spans="1:6" x14ac:dyDescent="0.3">
      <c r="A1" t="s">
        <v>3</v>
      </c>
      <c r="B1" t="s">
        <v>34</v>
      </c>
      <c r="C1" t="s">
        <v>0</v>
      </c>
      <c r="D1" t="s">
        <v>14</v>
      </c>
      <c r="E1" t="s">
        <v>24</v>
      </c>
      <c r="F1" t="s">
        <v>25</v>
      </c>
    </row>
    <row r="2" spans="1:6" x14ac:dyDescent="0.3">
      <c r="A2" t="s">
        <v>21</v>
      </c>
      <c r="B2">
        <v>117</v>
      </c>
      <c r="C2" t="str">
        <f>VLOOKUP(B2,Athlete!A:B,2,FALSE)</f>
        <v>GGACU13BA</v>
      </c>
      <c r="D2" s="8">
        <v>121.8</v>
      </c>
      <c r="E2">
        <f>ROUNDDOWN(RANK(D2,$D$2:$D$92,1),0)</f>
        <v>1</v>
      </c>
      <c r="F2">
        <f t="shared" ref="F2" si="0">101-E2</f>
        <v>100</v>
      </c>
    </row>
    <row r="3" spans="1:6" x14ac:dyDescent="0.3">
      <c r="A3" t="s">
        <v>21</v>
      </c>
      <c r="B3">
        <v>34</v>
      </c>
      <c r="C3" t="str">
        <f>VLOOKUP(B3,Athlete!A:B,2,FALSE)</f>
        <v>DMV A</v>
      </c>
      <c r="D3" s="8">
        <v>123.4</v>
      </c>
      <c r="E3">
        <f t="shared" ref="E3:E13" si="1">ROUNDDOWN(RANK(D3,$D$2:$D$92,1),0)</f>
        <v>3</v>
      </c>
      <c r="F3">
        <f t="shared" ref="F3:F4" si="2">101-E3</f>
        <v>98</v>
      </c>
    </row>
    <row r="4" spans="1:6" x14ac:dyDescent="0.3">
      <c r="A4" t="s">
        <v>21</v>
      </c>
      <c r="B4">
        <v>135</v>
      </c>
      <c r="C4" t="str">
        <f>VLOOKUP(B4,Athlete!A:B,2,FALSE)</f>
        <v>HHH</v>
      </c>
      <c r="D4">
        <v>127.7</v>
      </c>
      <c r="E4">
        <f t="shared" si="1"/>
        <v>6</v>
      </c>
      <c r="F4">
        <f t="shared" si="2"/>
        <v>95</v>
      </c>
    </row>
    <row r="5" spans="1:6" x14ac:dyDescent="0.3">
      <c r="A5" t="s">
        <v>21</v>
      </c>
      <c r="B5">
        <v>229</v>
      </c>
      <c r="C5" t="str">
        <f>VLOOKUP(B5,Athlete!A:B,2,FALSE)</f>
        <v>Wimbledon College A</v>
      </c>
      <c r="D5">
        <v>134.19999999999999</v>
      </c>
      <c r="E5">
        <f t="shared" si="1"/>
        <v>12</v>
      </c>
      <c r="F5">
        <f t="shared" ref="F5:F13" si="3">101-E5</f>
        <v>89</v>
      </c>
    </row>
    <row r="6" spans="1:6" x14ac:dyDescent="0.3">
      <c r="A6" t="s">
        <v>21</v>
      </c>
      <c r="B6">
        <v>17</v>
      </c>
      <c r="C6" t="str">
        <f>VLOOKUP(B6,Athlete!A:B,2,FALSE)</f>
        <v>CADAC A</v>
      </c>
      <c r="D6">
        <v>127.5</v>
      </c>
      <c r="E6">
        <f t="shared" si="1"/>
        <v>5</v>
      </c>
      <c r="F6">
        <f t="shared" si="3"/>
        <v>96</v>
      </c>
    </row>
    <row r="7" spans="1:6" x14ac:dyDescent="0.3">
      <c r="A7" t="s">
        <v>21</v>
      </c>
      <c r="B7">
        <v>170</v>
      </c>
      <c r="C7" t="str">
        <f>VLOOKUP(B7,Athlete!A:B,2,FALSE)</f>
        <v>IMPACT</v>
      </c>
      <c r="D7">
        <v>128.6</v>
      </c>
      <c r="E7">
        <f t="shared" si="1"/>
        <v>8</v>
      </c>
      <c r="F7">
        <f t="shared" si="3"/>
        <v>93</v>
      </c>
    </row>
    <row r="8" spans="1:6" x14ac:dyDescent="0.3">
      <c r="A8" t="s">
        <v>21</v>
      </c>
      <c r="B8">
        <v>124</v>
      </c>
      <c r="C8" t="str">
        <f>VLOOKUP(B8,Athlete!A:B,2,FALSE)</f>
        <v>GGACU13BB</v>
      </c>
      <c r="D8">
        <v>128.80000000000001</v>
      </c>
      <c r="E8">
        <f t="shared" si="1"/>
        <v>9</v>
      </c>
      <c r="F8">
        <f t="shared" si="3"/>
        <v>92</v>
      </c>
    </row>
    <row r="9" spans="1:6" x14ac:dyDescent="0.3">
      <c r="A9" t="s">
        <v>21</v>
      </c>
      <c r="B9">
        <v>39</v>
      </c>
      <c r="C9" t="str">
        <f>VLOOKUP(B9,Athlete!A:B,2,FALSE)</f>
        <v>DMV B</v>
      </c>
      <c r="D9">
        <v>130.80000000000001</v>
      </c>
      <c r="E9">
        <f t="shared" si="1"/>
        <v>10</v>
      </c>
      <c r="F9">
        <f t="shared" si="3"/>
        <v>91</v>
      </c>
    </row>
    <row r="10" spans="1:6" x14ac:dyDescent="0.3">
      <c r="A10" t="s">
        <v>21</v>
      </c>
      <c r="B10">
        <v>218</v>
      </c>
      <c r="C10" t="str">
        <f>VLOOKUP(B10,Athlete!A:B,2,FALSE)</f>
        <v xml:space="preserve">Waverley AC </v>
      </c>
      <c r="D10">
        <v>123.2</v>
      </c>
      <c r="E10">
        <f t="shared" si="1"/>
        <v>2</v>
      </c>
      <c r="F10">
        <f t="shared" si="3"/>
        <v>99</v>
      </c>
    </row>
    <row r="11" spans="1:6" x14ac:dyDescent="0.3">
      <c r="A11" t="s">
        <v>21</v>
      </c>
      <c r="B11">
        <v>62</v>
      </c>
      <c r="C11" t="str">
        <f>VLOOKUP(B11,Athlete!A:B,2,FALSE)</f>
        <v>E&amp;E A</v>
      </c>
      <c r="D11">
        <v>124.2</v>
      </c>
      <c r="E11">
        <f t="shared" si="1"/>
        <v>4</v>
      </c>
      <c r="F11">
        <f t="shared" si="3"/>
        <v>97</v>
      </c>
    </row>
    <row r="12" spans="1:6" x14ac:dyDescent="0.3">
      <c r="A12" t="s">
        <v>21</v>
      </c>
      <c r="B12">
        <v>237</v>
      </c>
      <c r="C12" t="str">
        <f>VLOOKUP(B12,Athlete!A:B,2,FALSE)</f>
        <v>Wimbledon College B</v>
      </c>
      <c r="D12">
        <v>127.8</v>
      </c>
      <c r="E12">
        <f t="shared" si="1"/>
        <v>7</v>
      </c>
      <c r="F12">
        <f t="shared" si="3"/>
        <v>94</v>
      </c>
    </row>
    <row r="13" spans="1:6" x14ac:dyDescent="0.3">
      <c r="A13" t="s">
        <v>21</v>
      </c>
      <c r="B13">
        <v>20</v>
      </c>
      <c r="C13" t="str">
        <f>VLOOKUP(B13,Athlete!A:B,2,FALSE)</f>
        <v>CADAC B</v>
      </c>
      <c r="D13">
        <v>130.9</v>
      </c>
      <c r="E13">
        <f t="shared" si="1"/>
        <v>11</v>
      </c>
      <c r="F13">
        <f t="shared" si="3"/>
        <v>90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9BF93-1450-424F-AFE0-68D00B04EB76}">
  <dimension ref="A1:N16"/>
  <sheetViews>
    <sheetView tabSelected="1" workbookViewId="0"/>
  </sheetViews>
  <sheetFormatPr defaultRowHeight="14.4" x14ac:dyDescent="0.3"/>
  <cols>
    <col min="1" max="1" width="18.5546875" bestFit="1" customWidth="1"/>
    <col min="2" max="14" width="11.44140625" customWidth="1"/>
  </cols>
  <sheetData>
    <row r="1" spans="1:14" x14ac:dyDescent="0.3">
      <c r="A1" s="5" t="s">
        <v>22</v>
      </c>
      <c r="B1" s="5" t="s">
        <v>26</v>
      </c>
      <c r="C1" s="5" t="s">
        <v>23</v>
      </c>
      <c r="D1" s="4" t="s">
        <v>5</v>
      </c>
      <c r="E1" s="4" t="s">
        <v>6</v>
      </c>
      <c r="F1" s="4" t="s">
        <v>7</v>
      </c>
      <c r="G1" s="4" t="s">
        <v>19</v>
      </c>
      <c r="H1" s="4" t="s">
        <v>17</v>
      </c>
      <c r="I1" s="4" t="s">
        <v>16</v>
      </c>
      <c r="J1" s="4" t="s">
        <v>18</v>
      </c>
      <c r="K1" s="4" t="s">
        <v>8</v>
      </c>
      <c r="L1" s="4" t="s">
        <v>20</v>
      </c>
      <c r="M1" s="4" t="s">
        <v>9</v>
      </c>
      <c r="N1" s="4" t="s">
        <v>21</v>
      </c>
    </row>
    <row r="2" spans="1:14" x14ac:dyDescent="0.3">
      <c r="A2" s="1" t="s">
        <v>127</v>
      </c>
      <c r="B2" s="1">
        <v>1</v>
      </c>
      <c r="C2" s="1">
        <v>1445</v>
      </c>
      <c r="D2" s="2">
        <v>199</v>
      </c>
      <c r="E2" s="2">
        <v>175</v>
      </c>
      <c r="F2" s="2">
        <v>198</v>
      </c>
      <c r="G2" s="2">
        <v>191</v>
      </c>
      <c r="H2" s="2">
        <v>184</v>
      </c>
      <c r="I2" s="2">
        <v>0</v>
      </c>
      <c r="J2" s="2">
        <v>0</v>
      </c>
      <c r="K2" s="2">
        <v>198</v>
      </c>
      <c r="L2" s="2">
        <v>100</v>
      </c>
      <c r="M2" s="2">
        <v>100</v>
      </c>
      <c r="N2" s="2">
        <v>100</v>
      </c>
    </row>
    <row r="3" spans="1:14" x14ac:dyDescent="0.3">
      <c r="A3" s="3" t="s">
        <v>154</v>
      </c>
      <c r="B3" s="3">
        <v>2</v>
      </c>
      <c r="C3" s="3">
        <v>1393</v>
      </c>
      <c r="D3" s="3">
        <v>187</v>
      </c>
      <c r="E3" s="3">
        <v>182</v>
      </c>
      <c r="F3" s="3">
        <v>186</v>
      </c>
      <c r="G3" s="3">
        <v>182</v>
      </c>
      <c r="H3" s="3">
        <v>183</v>
      </c>
      <c r="I3" s="3">
        <v>0</v>
      </c>
      <c r="J3" s="3">
        <v>0</v>
      </c>
      <c r="K3" s="3">
        <v>183</v>
      </c>
      <c r="L3" s="3">
        <v>97</v>
      </c>
      <c r="M3" s="3">
        <v>95</v>
      </c>
      <c r="N3" s="3">
        <v>98</v>
      </c>
    </row>
    <row r="4" spans="1:14" x14ac:dyDescent="0.3">
      <c r="A4" s="1" t="s">
        <v>139</v>
      </c>
      <c r="B4" s="1">
        <v>3</v>
      </c>
      <c r="C4" s="1">
        <v>1378</v>
      </c>
      <c r="D4" s="2">
        <v>184</v>
      </c>
      <c r="E4" s="2">
        <v>182</v>
      </c>
      <c r="F4" s="2">
        <v>183</v>
      </c>
      <c r="G4" s="2">
        <v>191</v>
      </c>
      <c r="H4" s="2">
        <v>181</v>
      </c>
      <c r="I4" s="2">
        <v>0</v>
      </c>
      <c r="J4" s="2">
        <v>0</v>
      </c>
      <c r="K4" s="2">
        <v>173</v>
      </c>
      <c r="L4" s="2">
        <v>98</v>
      </c>
      <c r="M4" s="2">
        <v>94</v>
      </c>
      <c r="N4" s="2">
        <v>92</v>
      </c>
    </row>
    <row r="5" spans="1:14" x14ac:dyDescent="0.3">
      <c r="A5" s="3" t="s">
        <v>126</v>
      </c>
      <c r="B5" s="3">
        <v>4</v>
      </c>
      <c r="C5" s="3">
        <v>1358</v>
      </c>
      <c r="D5" s="3">
        <v>185</v>
      </c>
      <c r="E5" s="3">
        <v>170</v>
      </c>
      <c r="F5" s="3">
        <v>182</v>
      </c>
      <c r="G5" s="3">
        <v>175</v>
      </c>
      <c r="H5" s="3">
        <v>187</v>
      </c>
      <c r="I5" s="3">
        <v>0</v>
      </c>
      <c r="J5" s="3">
        <v>0</v>
      </c>
      <c r="K5" s="3">
        <v>171</v>
      </c>
      <c r="L5" s="3">
        <v>96</v>
      </c>
      <c r="M5" s="3">
        <v>96</v>
      </c>
      <c r="N5" s="3">
        <v>96</v>
      </c>
    </row>
    <row r="6" spans="1:14" x14ac:dyDescent="0.3">
      <c r="A6" s="1" t="s">
        <v>96</v>
      </c>
      <c r="B6" s="1">
        <v>5</v>
      </c>
      <c r="C6" s="1">
        <v>1335</v>
      </c>
      <c r="D6" s="2">
        <v>170</v>
      </c>
      <c r="E6" s="2">
        <v>169</v>
      </c>
      <c r="F6" s="2">
        <v>187</v>
      </c>
      <c r="G6" s="2">
        <v>168</v>
      </c>
      <c r="H6" s="2">
        <v>175</v>
      </c>
      <c r="I6" s="2">
        <v>0</v>
      </c>
      <c r="J6" s="2">
        <v>0</v>
      </c>
      <c r="K6" s="2">
        <v>181</v>
      </c>
      <c r="L6" s="2">
        <v>99</v>
      </c>
      <c r="M6" s="2">
        <v>93</v>
      </c>
      <c r="N6" s="2">
        <v>93</v>
      </c>
    </row>
    <row r="7" spans="1:14" x14ac:dyDescent="0.3">
      <c r="A7" s="3" t="s">
        <v>95</v>
      </c>
      <c r="B7" s="3">
        <v>6</v>
      </c>
      <c r="C7" s="3">
        <v>1300</v>
      </c>
      <c r="D7" s="3">
        <v>178</v>
      </c>
      <c r="E7" s="3">
        <v>179</v>
      </c>
      <c r="F7" s="3">
        <v>190</v>
      </c>
      <c r="G7" s="3">
        <v>177</v>
      </c>
      <c r="H7" s="3">
        <v>193</v>
      </c>
      <c r="I7" s="3">
        <v>0</v>
      </c>
      <c r="J7" s="3">
        <v>0</v>
      </c>
      <c r="K7" s="3">
        <v>191</v>
      </c>
      <c r="L7" s="3">
        <v>0</v>
      </c>
      <c r="M7" s="3">
        <v>98</v>
      </c>
      <c r="N7" s="3">
        <v>94</v>
      </c>
    </row>
    <row r="8" spans="1:14" x14ac:dyDescent="0.3">
      <c r="A8" s="1" t="s">
        <v>164</v>
      </c>
      <c r="B8" s="1">
        <v>7</v>
      </c>
      <c r="C8" s="1">
        <v>1296</v>
      </c>
      <c r="D8" s="2">
        <v>166</v>
      </c>
      <c r="E8" s="2">
        <v>172</v>
      </c>
      <c r="F8" s="2">
        <v>169</v>
      </c>
      <c r="G8" s="2">
        <v>168</v>
      </c>
      <c r="H8" s="2">
        <v>169</v>
      </c>
      <c r="I8" s="2">
        <v>0</v>
      </c>
      <c r="J8" s="2">
        <v>0</v>
      </c>
      <c r="K8" s="2">
        <v>174</v>
      </c>
      <c r="L8" s="2">
        <v>95</v>
      </c>
      <c r="M8" s="2">
        <v>92</v>
      </c>
      <c r="N8" s="2">
        <v>91</v>
      </c>
    </row>
    <row r="9" spans="1:14" x14ac:dyDescent="0.3">
      <c r="A9" s="3" t="s">
        <v>86</v>
      </c>
      <c r="B9" s="3">
        <v>8</v>
      </c>
      <c r="C9" s="3">
        <v>1190</v>
      </c>
      <c r="D9" s="3">
        <v>168</v>
      </c>
      <c r="E9" s="3">
        <v>160</v>
      </c>
      <c r="F9" s="3">
        <v>173</v>
      </c>
      <c r="G9" s="3">
        <v>160</v>
      </c>
      <c r="H9" s="3">
        <v>174</v>
      </c>
      <c r="I9" s="3">
        <v>0</v>
      </c>
      <c r="J9" s="3">
        <v>0</v>
      </c>
      <c r="K9" s="3">
        <v>175</v>
      </c>
      <c r="L9" s="3">
        <v>0</v>
      </c>
      <c r="M9" s="3">
        <v>91</v>
      </c>
      <c r="N9" s="3">
        <v>89</v>
      </c>
    </row>
    <row r="10" spans="1:14" x14ac:dyDescent="0.3">
      <c r="A10" s="1" t="s">
        <v>59</v>
      </c>
      <c r="B10" s="1">
        <v>9</v>
      </c>
      <c r="C10" s="1">
        <v>754</v>
      </c>
      <c r="D10" s="2">
        <v>173</v>
      </c>
      <c r="E10" s="2">
        <v>95</v>
      </c>
      <c r="F10" s="2">
        <v>0</v>
      </c>
      <c r="G10" s="2">
        <v>196</v>
      </c>
      <c r="H10" s="2">
        <v>0</v>
      </c>
      <c r="I10" s="2">
        <v>0</v>
      </c>
      <c r="J10" s="2">
        <v>0</v>
      </c>
      <c r="K10" s="2">
        <v>97</v>
      </c>
      <c r="L10" s="2">
        <v>0</v>
      </c>
      <c r="M10" s="2">
        <v>98</v>
      </c>
      <c r="N10" s="2">
        <v>95</v>
      </c>
    </row>
    <row r="11" spans="1:14" x14ac:dyDescent="0.3">
      <c r="A11" s="3" t="s">
        <v>44</v>
      </c>
      <c r="B11" s="3">
        <v>10</v>
      </c>
      <c r="C11" s="3">
        <v>746</v>
      </c>
      <c r="D11" s="3">
        <v>80</v>
      </c>
      <c r="E11" s="3">
        <v>194</v>
      </c>
      <c r="F11" s="3">
        <v>0</v>
      </c>
      <c r="G11" s="3">
        <v>179</v>
      </c>
      <c r="H11" s="3">
        <v>97</v>
      </c>
      <c r="I11" s="3">
        <v>0</v>
      </c>
      <c r="J11" s="3">
        <v>0</v>
      </c>
      <c r="K11" s="3">
        <v>0</v>
      </c>
      <c r="L11" s="3">
        <v>0</v>
      </c>
      <c r="M11" s="3">
        <v>99</v>
      </c>
      <c r="N11" s="3">
        <v>97</v>
      </c>
    </row>
    <row r="12" spans="1:14" x14ac:dyDescent="0.3">
      <c r="A12" s="1" t="s">
        <v>53</v>
      </c>
      <c r="B12" s="1">
        <v>11</v>
      </c>
      <c r="C12" s="1">
        <v>579</v>
      </c>
      <c r="D12" s="2">
        <v>98</v>
      </c>
      <c r="E12" s="2">
        <v>196</v>
      </c>
      <c r="F12" s="2">
        <v>0</v>
      </c>
      <c r="G12" s="2">
        <v>86</v>
      </c>
      <c r="H12" s="2">
        <v>100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99</v>
      </c>
    </row>
    <row r="13" spans="1:14" x14ac:dyDescent="0.3">
      <c r="A13" s="3" t="s">
        <v>113</v>
      </c>
      <c r="B13" s="3">
        <v>12</v>
      </c>
      <c r="C13" s="3">
        <v>518</v>
      </c>
      <c r="D13" s="3">
        <v>155</v>
      </c>
      <c r="E13" s="3">
        <v>0</v>
      </c>
      <c r="F13" s="3">
        <v>0</v>
      </c>
      <c r="G13" s="3">
        <v>0</v>
      </c>
      <c r="H13" s="3">
        <v>87</v>
      </c>
      <c r="I13" s="3">
        <v>0</v>
      </c>
      <c r="J13" s="3">
        <v>0</v>
      </c>
      <c r="K13" s="3">
        <v>92</v>
      </c>
      <c r="L13" s="3">
        <v>94</v>
      </c>
      <c r="M13" s="3">
        <v>0</v>
      </c>
      <c r="N13" s="3">
        <v>90</v>
      </c>
    </row>
    <row r="14" spans="1:14" x14ac:dyDescent="0.3">
      <c r="A14" s="1" t="s">
        <v>52</v>
      </c>
      <c r="B14" s="1">
        <v>13</v>
      </c>
      <c r="C14" s="1">
        <v>439</v>
      </c>
      <c r="D14" s="2">
        <v>78</v>
      </c>
      <c r="E14" s="2">
        <v>96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175</v>
      </c>
      <c r="L14" s="2">
        <v>0</v>
      </c>
      <c r="M14" s="2">
        <v>90</v>
      </c>
      <c r="N14" s="2">
        <v>0</v>
      </c>
    </row>
    <row r="15" spans="1:14" x14ac:dyDescent="0.3">
      <c r="A15" s="3" t="s">
        <v>69</v>
      </c>
      <c r="B15" s="3">
        <v>14</v>
      </c>
      <c r="C15" s="3">
        <v>282</v>
      </c>
      <c r="D15" s="3">
        <v>87</v>
      </c>
      <c r="E15" s="3">
        <v>0</v>
      </c>
      <c r="F15" s="3">
        <v>97</v>
      </c>
      <c r="G15" s="3">
        <v>98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</row>
    <row r="16" spans="1:14" x14ac:dyDescent="0.3">
      <c r="A16" s="1" t="s">
        <v>151</v>
      </c>
      <c r="B16" s="1">
        <v>15</v>
      </c>
      <c r="C16" s="1">
        <v>97</v>
      </c>
      <c r="D16" s="2">
        <v>97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</row>
  </sheetData>
  <autoFilter ref="A1:N16" xr:uid="{83A9BF93-1450-424F-AFE0-68D00B04EB76}">
    <sortState xmlns:xlrd2="http://schemas.microsoft.com/office/spreadsheetml/2017/richdata2" ref="A2:N16">
      <sortCondition ref="B1:B16"/>
    </sortState>
  </autoFilter>
  <pageMargins left="0.7" right="0.7" top="0.75" bottom="0.75" header="0.3" footer="0.3"/>
  <pageSetup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9BFC3-E10B-4CE2-964C-C70C24858EE8}">
  <dimension ref="A1:K66"/>
  <sheetViews>
    <sheetView workbookViewId="0"/>
  </sheetViews>
  <sheetFormatPr defaultRowHeight="14.4" x14ac:dyDescent="0.3"/>
  <cols>
    <col min="2" max="2" width="26.33203125" bestFit="1" customWidth="1"/>
    <col min="3" max="3" width="22.77734375" bestFit="1" customWidth="1"/>
    <col min="5" max="5" width="10.6640625" bestFit="1" customWidth="1"/>
    <col min="10" max="10" width="8.88671875" customWidth="1"/>
  </cols>
  <sheetData>
    <row r="1" spans="1:11" x14ac:dyDescent="0.3">
      <c r="A1" s="5" t="s">
        <v>4</v>
      </c>
      <c r="B1" s="5" t="s">
        <v>22</v>
      </c>
      <c r="C1" s="5" t="s">
        <v>27</v>
      </c>
      <c r="D1" s="5" t="s">
        <v>26</v>
      </c>
      <c r="E1" s="5" t="s">
        <v>23</v>
      </c>
      <c r="F1" s="4" t="s">
        <v>5</v>
      </c>
      <c r="G1" s="4" t="s">
        <v>6</v>
      </c>
      <c r="H1" s="4" t="s">
        <v>7</v>
      </c>
      <c r="I1" s="4" t="s">
        <v>19</v>
      </c>
      <c r="J1" s="4" t="s">
        <v>17</v>
      </c>
      <c r="K1" s="4" t="s">
        <v>8</v>
      </c>
    </row>
    <row r="2" spans="1:11" x14ac:dyDescent="0.3">
      <c r="A2" s="10">
        <v>117</v>
      </c>
      <c r="B2" s="1" t="s">
        <v>127</v>
      </c>
      <c r="C2" s="1" t="s">
        <v>222</v>
      </c>
      <c r="D2" s="1">
        <v>1</v>
      </c>
      <c r="E2" s="1">
        <v>200</v>
      </c>
      <c r="F2" s="1">
        <v>0</v>
      </c>
      <c r="G2" s="1">
        <v>0</v>
      </c>
      <c r="H2" s="1">
        <v>100</v>
      </c>
      <c r="I2" s="1">
        <v>0</v>
      </c>
      <c r="J2" s="1">
        <v>0</v>
      </c>
      <c r="K2" s="1">
        <v>100</v>
      </c>
    </row>
    <row r="3" spans="1:11" x14ac:dyDescent="0.3">
      <c r="A3" s="11">
        <v>219</v>
      </c>
      <c r="B3" s="3" t="s">
        <v>53</v>
      </c>
      <c r="C3" s="3" t="s">
        <v>186</v>
      </c>
      <c r="D3" s="3">
        <v>2</v>
      </c>
      <c r="E3" s="3">
        <v>199</v>
      </c>
      <c r="F3" s="3">
        <v>0</v>
      </c>
      <c r="G3" s="3">
        <v>99</v>
      </c>
      <c r="H3" s="3">
        <v>0</v>
      </c>
      <c r="I3" s="3">
        <v>0</v>
      </c>
      <c r="J3" s="3">
        <v>100</v>
      </c>
      <c r="K3" s="3">
        <v>0</v>
      </c>
    </row>
    <row r="4" spans="1:11" x14ac:dyDescent="0.3">
      <c r="A4" s="10">
        <v>170</v>
      </c>
      <c r="B4" s="1" t="s">
        <v>96</v>
      </c>
      <c r="C4" s="1" t="s">
        <v>207</v>
      </c>
      <c r="D4" s="1">
        <v>3</v>
      </c>
      <c r="E4" s="1">
        <v>198</v>
      </c>
      <c r="F4" s="1">
        <v>0</v>
      </c>
      <c r="G4" s="1">
        <v>0</v>
      </c>
      <c r="H4" s="1">
        <v>99</v>
      </c>
      <c r="I4" s="1">
        <v>0</v>
      </c>
      <c r="J4" s="1">
        <v>0</v>
      </c>
      <c r="K4" s="1">
        <v>99</v>
      </c>
    </row>
    <row r="5" spans="1:11" x14ac:dyDescent="0.3">
      <c r="A5" s="11">
        <v>115</v>
      </c>
      <c r="B5" s="3" t="s">
        <v>127</v>
      </c>
      <c r="C5" s="3" t="s">
        <v>220</v>
      </c>
      <c r="D5" s="3">
        <v>3</v>
      </c>
      <c r="E5" s="3">
        <v>198</v>
      </c>
      <c r="F5" s="3">
        <v>0</v>
      </c>
      <c r="G5" s="3">
        <v>0</v>
      </c>
      <c r="H5" s="3">
        <v>98</v>
      </c>
      <c r="I5" s="3">
        <v>100</v>
      </c>
      <c r="J5" s="3">
        <v>0</v>
      </c>
      <c r="K5" s="3">
        <v>0</v>
      </c>
    </row>
    <row r="6" spans="1:11" x14ac:dyDescent="0.3">
      <c r="A6" s="10">
        <v>120</v>
      </c>
      <c r="B6" s="1" t="s">
        <v>127</v>
      </c>
      <c r="C6" s="1" t="s">
        <v>225</v>
      </c>
      <c r="D6" s="1">
        <v>3</v>
      </c>
      <c r="E6" s="1">
        <v>198</v>
      </c>
      <c r="F6" s="1">
        <v>100</v>
      </c>
      <c r="G6" s="1">
        <v>0</v>
      </c>
      <c r="H6" s="1">
        <v>0</v>
      </c>
      <c r="I6" s="1">
        <v>0</v>
      </c>
      <c r="J6" s="1">
        <v>0</v>
      </c>
      <c r="K6" s="1">
        <v>98</v>
      </c>
    </row>
    <row r="7" spans="1:11" x14ac:dyDescent="0.3">
      <c r="A7" s="11">
        <v>62</v>
      </c>
      <c r="B7" s="3" t="s">
        <v>44</v>
      </c>
      <c r="C7" s="3" t="s">
        <v>181</v>
      </c>
      <c r="D7" s="3">
        <v>6</v>
      </c>
      <c r="E7" s="3">
        <v>195</v>
      </c>
      <c r="F7" s="3">
        <v>0</v>
      </c>
      <c r="G7" s="3">
        <v>100</v>
      </c>
      <c r="H7" s="3">
        <v>0</v>
      </c>
      <c r="I7" s="3">
        <v>95</v>
      </c>
      <c r="J7" s="3">
        <v>0</v>
      </c>
      <c r="K7" s="3">
        <v>0</v>
      </c>
    </row>
    <row r="8" spans="1:11" x14ac:dyDescent="0.3">
      <c r="A8" s="10">
        <v>187</v>
      </c>
      <c r="B8" s="1" t="s">
        <v>69</v>
      </c>
      <c r="C8" s="1" t="s">
        <v>192</v>
      </c>
      <c r="D8" s="1">
        <v>6</v>
      </c>
      <c r="E8" s="1">
        <v>195</v>
      </c>
      <c r="F8" s="1">
        <v>0</v>
      </c>
      <c r="G8" s="1">
        <v>0</v>
      </c>
      <c r="H8" s="1">
        <v>97</v>
      </c>
      <c r="I8" s="1">
        <v>98</v>
      </c>
      <c r="J8" s="1">
        <v>0</v>
      </c>
      <c r="K8" s="1">
        <v>0</v>
      </c>
    </row>
    <row r="9" spans="1:11" x14ac:dyDescent="0.3">
      <c r="A9" s="11">
        <v>17</v>
      </c>
      <c r="B9" s="3" t="s">
        <v>126</v>
      </c>
      <c r="C9" s="3" t="s">
        <v>219</v>
      </c>
      <c r="D9" s="3">
        <v>6</v>
      </c>
      <c r="E9" s="3">
        <v>195</v>
      </c>
      <c r="F9" s="3">
        <v>96</v>
      </c>
      <c r="G9" s="3">
        <v>0</v>
      </c>
      <c r="H9" s="3">
        <v>0</v>
      </c>
      <c r="I9" s="3">
        <v>0</v>
      </c>
      <c r="J9" s="3">
        <v>99</v>
      </c>
      <c r="K9" s="3">
        <v>0</v>
      </c>
    </row>
    <row r="10" spans="1:11" x14ac:dyDescent="0.3">
      <c r="A10" s="10">
        <v>240</v>
      </c>
      <c r="B10" s="1" t="s">
        <v>95</v>
      </c>
      <c r="C10" s="1" t="s">
        <v>205</v>
      </c>
      <c r="D10" s="1">
        <v>9</v>
      </c>
      <c r="E10" s="1">
        <v>194</v>
      </c>
      <c r="F10" s="1">
        <v>0</v>
      </c>
      <c r="G10" s="1">
        <v>99</v>
      </c>
      <c r="H10" s="1">
        <v>0</v>
      </c>
      <c r="I10" s="1">
        <v>0</v>
      </c>
      <c r="J10" s="1">
        <v>0</v>
      </c>
      <c r="K10" s="1">
        <v>95</v>
      </c>
    </row>
    <row r="11" spans="1:11" x14ac:dyDescent="0.3">
      <c r="A11" s="11">
        <v>134</v>
      </c>
      <c r="B11" s="3" t="s">
        <v>59</v>
      </c>
      <c r="C11" s="3" t="s">
        <v>189</v>
      </c>
      <c r="D11" s="3">
        <v>10</v>
      </c>
      <c r="E11" s="3">
        <v>192</v>
      </c>
      <c r="F11" s="3">
        <v>0</v>
      </c>
      <c r="G11" s="3">
        <v>95</v>
      </c>
      <c r="H11" s="3">
        <v>0</v>
      </c>
      <c r="I11" s="3">
        <v>97</v>
      </c>
      <c r="J11" s="3">
        <v>0</v>
      </c>
      <c r="K11" s="3">
        <v>0</v>
      </c>
    </row>
    <row r="12" spans="1:11" x14ac:dyDescent="0.3">
      <c r="A12" s="10">
        <v>237</v>
      </c>
      <c r="B12" s="1" t="s">
        <v>95</v>
      </c>
      <c r="C12" s="1" t="s">
        <v>202</v>
      </c>
      <c r="D12" s="1">
        <v>10</v>
      </c>
      <c r="E12" s="1">
        <v>192</v>
      </c>
      <c r="F12" s="1">
        <v>0</v>
      </c>
      <c r="G12" s="1">
        <v>0</v>
      </c>
      <c r="H12" s="1">
        <v>94</v>
      </c>
      <c r="I12" s="1">
        <v>0</v>
      </c>
      <c r="J12" s="1">
        <v>98</v>
      </c>
      <c r="K12" s="1">
        <v>0</v>
      </c>
    </row>
    <row r="13" spans="1:11" x14ac:dyDescent="0.3">
      <c r="A13" s="11">
        <v>61</v>
      </c>
      <c r="B13" s="3" t="s">
        <v>44</v>
      </c>
      <c r="C13" s="3" t="s">
        <v>180</v>
      </c>
      <c r="D13" s="3">
        <v>12</v>
      </c>
      <c r="E13" s="3">
        <v>191</v>
      </c>
      <c r="F13" s="3">
        <v>0</v>
      </c>
      <c r="G13" s="3">
        <v>94</v>
      </c>
      <c r="H13" s="3">
        <v>0</v>
      </c>
      <c r="I13" s="3">
        <v>0</v>
      </c>
      <c r="J13" s="3">
        <v>97</v>
      </c>
      <c r="K13" s="3">
        <v>0</v>
      </c>
    </row>
    <row r="14" spans="1:11" x14ac:dyDescent="0.3">
      <c r="A14" s="10">
        <v>121</v>
      </c>
      <c r="B14" s="1" t="s">
        <v>139</v>
      </c>
      <c r="C14" s="1" t="s">
        <v>226</v>
      </c>
      <c r="D14" s="1">
        <v>12</v>
      </c>
      <c r="E14" s="1">
        <v>191</v>
      </c>
      <c r="F14" s="1">
        <v>96</v>
      </c>
      <c r="G14" s="1">
        <v>0</v>
      </c>
      <c r="H14" s="1">
        <v>0</v>
      </c>
      <c r="I14" s="1">
        <v>95</v>
      </c>
      <c r="J14" s="1">
        <v>0</v>
      </c>
      <c r="K14" s="1">
        <v>0</v>
      </c>
    </row>
    <row r="15" spans="1:11" x14ac:dyDescent="0.3">
      <c r="A15" s="11">
        <v>116</v>
      </c>
      <c r="B15" s="3" t="s">
        <v>127</v>
      </c>
      <c r="C15" s="3" t="s">
        <v>221</v>
      </c>
      <c r="D15" s="3">
        <v>14</v>
      </c>
      <c r="E15" s="3">
        <v>190</v>
      </c>
      <c r="F15" s="3">
        <v>99</v>
      </c>
      <c r="G15" s="3">
        <v>0</v>
      </c>
      <c r="H15" s="3">
        <v>0</v>
      </c>
      <c r="I15" s="3">
        <v>91</v>
      </c>
      <c r="J15" s="3">
        <v>0</v>
      </c>
      <c r="K15" s="3">
        <v>0</v>
      </c>
    </row>
    <row r="16" spans="1:11" x14ac:dyDescent="0.3">
      <c r="A16" s="10">
        <v>135</v>
      </c>
      <c r="B16" s="1" t="s">
        <v>59</v>
      </c>
      <c r="C16" s="1" t="s">
        <v>190</v>
      </c>
      <c r="D16" s="1">
        <v>15</v>
      </c>
      <c r="E16" s="1">
        <v>189</v>
      </c>
      <c r="F16" s="1">
        <v>90</v>
      </c>
      <c r="G16" s="1">
        <v>0</v>
      </c>
      <c r="H16" s="1">
        <v>0</v>
      </c>
      <c r="I16" s="1">
        <v>99</v>
      </c>
      <c r="J16" s="1">
        <v>0</v>
      </c>
      <c r="K16" s="1">
        <v>0</v>
      </c>
    </row>
    <row r="17" spans="1:11" x14ac:dyDescent="0.3">
      <c r="A17" s="11">
        <v>122</v>
      </c>
      <c r="B17" s="3" t="s">
        <v>139</v>
      </c>
      <c r="C17" s="3" t="s">
        <v>227</v>
      </c>
      <c r="D17" s="3">
        <v>15</v>
      </c>
      <c r="E17" s="3">
        <v>189</v>
      </c>
      <c r="F17" s="3">
        <v>0</v>
      </c>
      <c r="G17" s="3">
        <v>93</v>
      </c>
      <c r="H17" s="3">
        <v>0</v>
      </c>
      <c r="I17" s="3">
        <v>96</v>
      </c>
      <c r="J17" s="3">
        <v>0</v>
      </c>
      <c r="K17" s="3">
        <v>0</v>
      </c>
    </row>
    <row r="18" spans="1:11" x14ac:dyDescent="0.3">
      <c r="A18" s="10">
        <v>35</v>
      </c>
      <c r="B18" s="1" t="s">
        <v>154</v>
      </c>
      <c r="C18" s="1" t="s">
        <v>237</v>
      </c>
      <c r="D18" s="1">
        <v>15</v>
      </c>
      <c r="E18" s="1">
        <v>189</v>
      </c>
      <c r="F18" s="1">
        <v>0</v>
      </c>
      <c r="G18" s="1">
        <v>0</v>
      </c>
      <c r="H18" s="1">
        <v>96</v>
      </c>
      <c r="I18" s="1">
        <v>0</v>
      </c>
      <c r="J18" s="1">
        <v>0</v>
      </c>
      <c r="K18" s="1">
        <v>93</v>
      </c>
    </row>
    <row r="19" spans="1:11" x14ac:dyDescent="0.3">
      <c r="A19" s="11">
        <v>239</v>
      </c>
      <c r="B19" s="3" t="s">
        <v>95</v>
      </c>
      <c r="C19" s="3" t="s">
        <v>204</v>
      </c>
      <c r="D19" s="3">
        <v>18</v>
      </c>
      <c r="E19" s="3">
        <v>187</v>
      </c>
      <c r="F19" s="3">
        <v>92</v>
      </c>
      <c r="G19" s="3">
        <v>0</v>
      </c>
      <c r="H19" s="3">
        <v>0</v>
      </c>
      <c r="I19" s="3">
        <v>0</v>
      </c>
      <c r="J19" s="3">
        <v>95</v>
      </c>
      <c r="K19" s="3">
        <v>0</v>
      </c>
    </row>
    <row r="20" spans="1:11" x14ac:dyDescent="0.3">
      <c r="A20" s="10">
        <v>32</v>
      </c>
      <c r="B20" s="1" t="s">
        <v>154</v>
      </c>
      <c r="C20" s="1" t="s">
        <v>234</v>
      </c>
      <c r="D20" s="1">
        <v>18</v>
      </c>
      <c r="E20" s="1">
        <v>187</v>
      </c>
      <c r="F20" s="1">
        <v>94</v>
      </c>
      <c r="G20" s="1">
        <v>0</v>
      </c>
      <c r="H20" s="1">
        <v>0</v>
      </c>
      <c r="I20" s="1">
        <v>0</v>
      </c>
      <c r="J20" s="1">
        <v>93</v>
      </c>
      <c r="K20" s="1">
        <v>0</v>
      </c>
    </row>
    <row r="21" spans="1:11" x14ac:dyDescent="0.3">
      <c r="A21" s="11">
        <v>236</v>
      </c>
      <c r="B21" s="3" t="s">
        <v>95</v>
      </c>
      <c r="C21" s="3" t="s">
        <v>201</v>
      </c>
      <c r="D21" s="3">
        <v>20</v>
      </c>
      <c r="E21" s="3">
        <v>186</v>
      </c>
      <c r="F21" s="3">
        <v>0</v>
      </c>
      <c r="G21" s="3">
        <v>0</v>
      </c>
      <c r="H21" s="3">
        <v>96</v>
      </c>
      <c r="I21" s="3">
        <v>90</v>
      </c>
      <c r="J21" s="3">
        <v>0</v>
      </c>
      <c r="K21" s="3">
        <v>0</v>
      </c>
    </row>
    <row r="22" spans="1:11" x14ac:dyDescent="0.3">
      <c r="A22" s="10">
        <v>31</v>
      </c>
      <c r="B22" s="1" t="s">
        <v>154</v>
      </c>
      <c r="C22" s="1" t="s">
        <v>233</v>
      </c>
      <c r="D22" s="1">
        <v>20</v>
      </c>
      <c r="E22" s="1">
        <v>186</v>
      </c>
      <c r="F22" s="1">
        <v>93</v>
      </c>
      <c r="G22" s="1">
        <v>0</v>
      </c>
      <c r="H22" s="1">
        <v>0</v>
      </c>
      <c r="I22" s="1">
        <v>93</v>
      </c>
      <c r="J22" s="1">
        <v>0</v>
      </c>
      <c r="K22" s="1">
        <v>0</v>
      </c>
    </row>
    <row r="23" spans="1:11" x14ac:dyDescent="0.3">
      <c r="A23" s="11">
        <v>119</v>
      </c>
      <c r="B23" s="3" t="s">
        <v>127</v>
      </c>
      <c r="C23" s="3" t="s">
        <v>224</v>
      </c>
      <c r="D23" s="3">
        <v>22</v>
      </c>
      <c r="E23" s="3">
        <v>185</v>
      </c>
      <c r="F23" s="3">
        <v>0</v>
      </c>
      <c r="G23" s="3">
        <v>91</v>
      </c>
      <c r="H23" s="3">
        <v>0</v>
      </c>
      <c r="I23" s="3">
        <v>0</v>
      </c>
      <c r="J23" s="3">
        <v>94</v>
      </c>
      <c r="K23" s="3">
        <v>0</v>
      </c>
    </row>
    <row r="24" spans="1:11" x14ac:dyDescent="0.3">
      <c r="A24" s="10">
        <v>124</v>
      </c>
      <c r="B24" s="1" t="s">
        <v>139</v>
      </c>
      <c r="C24" s="1" t="s">
        <v>229</v>
      </c>
      <c r="D24" s="1">
        <v>22</v>
      </c>
      <c r="E24" s="1">
        <v>185</v>
      </c>
      <c r="F24" s="1">
        <v>0</v>
      </c>
      <c r="G24" s="1">
        <v>89</v>
      </c>
      <c r="H24" s="1">
        <v>0</v>
      </c>
      <c r="I24" s="1">
        <v>0</v>
      </c>
      <c r="J24" s="1">
        <v>96</v>
      </c>
      <c r="K24" s="1">
        <v>0</v>
      </c>
    </row>
    <row r="25" spans="1:11" x14ac:dyDescent="0.3">
      <c r="A25" s="11">
        <v>220</v>
      </c>
      <c r="B25" s="3" t="s">
        <v>53</v>
      </c>
      <c r="C25" s="3" t="s">
        <v>187</v>
      </c>
      <c r="D25" s="3">
        <v>24</v>
      </c>
      <c r="E25" s="3">
        <v>183</v>
      </c>
      <c r="F25" s="3">
        <v>0</v>
      </c>
      <c r="G25" s="3">
        <v>97</v>
      </c>
      <c r="H25" s="3">
        <v>0</v>
      </c>
      <c r="I25" s="3">
        <v>86</v>
      </c>
      <c r="J25" s="3">
        <v>0</v>
      </c>
      <c r="K25" s="3">
        <v>0</v>
      </c>
    </row>
    <row r="26" spans="1:11" x14ac:dyDescent="0.3">
      <c r="A26" s="10">
        <v>232</v>
      </c>
      <c r="B26" s="1" t="s">
        <v>86</v>
      </c>
      <c r="C26" s="1" t="s">
        <v>197</v>
      </c>
      <c r="D26" s="1">
        <v>25</v>
      </c>
      <c r="E26" s="1">
        <v>182</v>
      </c>
      <c r="F26" s="1">
        <v>91</v>
      </c>
      <c r="G26" s="1">
        <v>0</v>
      </c>
      <c r="H26" s="1">
        <v>0</v>
      </c>
      <c r="I26" s="1">
        <v>0</v>
      </c>
      <c r="J26" s="1">
        <v>0</v>
      </c>
      <c r="K26" s="1">
        <v>91</v>
      </c>
    </row>
    <row r="27" spans="1:11" x14ac:dyDescent="0.3">
      <c r="A27" s="11">
        <v>16</v>
      </c>
      <c r="B27" s="3" t="s">
        <v>126</v>
      </c>
      <c r="C27" s="3" t="s">
        <v>218</v>
      </c>
      <c r="D27" s="3">
        <v>25</v>
      </c>
      <c r="E27" s="3">
        <v>182</v>
      </c>
      <c r="F27" s="3">
        <v>89</v>
      </c>
      <c r="G27" s="3">
        <v>0</v>
      </c>
      <c r="H27" s="3">
        <v>0</v>
      </c>
      <c r="I27" s="3">
        <v>93</v>
      </c>
      <c r="J27" s="3">
        <v>0</v>
      </c>
      <c r="K27" s="3">
        <v>0</v>
      </c>
    </row>
    <row r="28" spans="1:11" x14ac:dyDescent="0.3">
      <c r="A28" s="10">
        <v>34</v>
      </c>
      <c r="B28" s="1" t="s">
        <v>154</v>
      </c>
      <c r="C28" s="1" t="s">
        <v>236</v>
      </c>
      <c r="D28" s="1">
        <v>25</v>
      </c>
      <c r="E28" s="1">
        <v>182</v>
      </c>
      <c r="F28" s="1">
        <v>0</v>
      </c>
      <c r="G28" s="1">
        <v>92</v>
      </c>
      <c r="H28" s="1">
        <v>0</v>
      </c>
      <c r="I28" s="1">
        <v>0</v>
      </c>
      <c r="J28" s="1">
        <v>0</v>
      </c>
      <c r="K28" s="1">
        <v>90</v>
      </c>
    </row>
    <row r="29" spans="1:11" x14ac:dyDescent="0.3">
      <c r="A29" s="11">
        <v>33</v>
      </c>
      <c r="B29" s="3" t="s">
        <v>154</v>
      </c>
      <c r="C29" s="3" t="s">
        <v>235</v>
      </c>
      <c r="D29" s="3">
        <v>28</v>
      </c>
      <c r="E29" s="3">
        <v>180</v>
      </c>
      <c r="F29" s="3">
        <v>0</v>
      </c>
      <c r="G29" s="3">
        <v>90</v>
      </c>
      <c r="H29" s="3">
        <v>0</v>
      </c>
      <c r="I29" s="3">
        <v>0</v>
      </c>
      <c r="J29" s="3">
        <v>90</v>
      </c>
      <c r="K29" s="3">
        <v>0</v>
      </c>
    </row>
    <row r="30" spans="1:11" x14ac:dyDescent="0.3">
      <c r="A30" s="10">
        <v>36</v>
      </c>
      <c r="B30" s="1" t="s">
        <v>154</v>
      </c>
      <c r="C30" s="1" t="s">
        <v>238</v>
      </c>
      <c r="D30" s="1">
        <v>29</v>
      </c>
      <c r="E30" s="1">
        <v>179</v>
      </c>
      <c r="F30" s="1">
        <v>0</v>
      </c>
      <c r="G30" s="1">
        <v>0</v>
      </c>
      <c r="H30" s="1">
        <v>90</v>
      </c>
      <c r="I30" s="1">
        <v>89</v>
      </c>
      <c r="J30" s="1">
        <v>0</v>
      </c>
      <c r="K30" s="1">
        <v>0</v>
      </c>
    </row>
    <row r="31" spans="1:11" x14ac:dyDescent="0.3">
      <c r="A31" s="11">
        <v>229</v>
      </c>
      <c r="B31" s="3" t="s">
        <v>86</v>
      </c>
      <c r="C31" s="3" t="s">
        <v>194</v>
      </c>
      <c r="D31" s="3">
        <v>30</v>
      </c>
      <c r="E31" s="3">
        <v>178</v>
      </c>
      <c r="F31" s="3">
        <v>0</v>
      </c>
      <c r="G31" s="3">
        <v>0</v>
      </c>
      <c r="H31" s="3">
        <v>86</v>
      </c>
      <c r="I31" s="3">
        <v>0</v>
      </c>
      <c r="J31" s="3">
        <v>92</v>
      </c>
      <c r="K31" s="3">
        <v>0</v>
      </c>
    </row>
    <row r="32" spans="1:11" x14ac:dyDescent="0.3">
      <c r="A32" s="10">
        <v>67</v>
      </c>
      <c r="B32" s="1" t="s">
        <v>52</v>
      </c>
      <c r="C32" s="1" t="s">
        <v>184</v>
      </c>
      <c r="D32" s="1">
        <v>31</v>
      </c>
      <c r="E32" s="1">
        <v>177</v>
      </c>
      <c r="F32" s="1">
        <v>0</v>
      </c>
      <c r="G32" s="1">
        <v>96</v>
      </c>
      <c r="H32" s="1">
        <v>0</v>
      </c>
      <c r="I32" s="1">
        <v>0</v>
      </c>
      <c r="J32" s="1">
        <v>0</v>
      </c>
      <c r="K32" s="1">
        <v>81</v>
      </c>
    </row>
    <row r="33" spans="1:11" x14ac:dyDescent="0.3">
      <c r="A33" s="11">
        <v>15</v>
      </c>
      <c r="B33" s="3" t="s">
        <v>126</v>
      </c>
      <c r="C33" s="3" t="s">
        <v>217</v>
      </c>
      <c r="D33" s="3">
        <v>31</v>
      </c>
      <c r="E33" s="3">
        <v>177</v>
      </c>
      <c r="F33" s="3">
        <v>0</v>
      </c>
      <c r="G33" s="3">
        <v>0</v>
      </c>
      <c r="H33" s="3">
        <v>89</v>
      </c>
      <c r="I33" s="3">
        <v>0</v>
      </c>
      <c r="J33" s="3">
        <v>0</v>
      </c>
      <c r="K33" s="3">
        <v>88</v>
      </c>
    </row>
    <row r="34" spans="1:11" x14ac:dyDescent="0.3">
      <c r="A34" s="10">
        <v>125</v>
      </c>
      <c r="B34" s="1" t="s">
        <v>139</v>
      </c>
      <c r="C34" s="1" t="s">
        <v>230</v>
      </c>
      <c r="D34" s="1">
        <v>31</v>
      </c>
      <c r="E34" s="1">
        <v>177</v>
      </c>
      <c r="F34" s="1">
        <v>0</v>
      </c>
      <c r="G34" s="1">
        <v>0</v>
      </c>
      <c r="H34" s="1">
        <v>91</v>
      </c>
      <c r="I34" s="1">
        <v>0</v>
      </c>
      <c r="J34" s="1">
        <v>0</v>
      </c>
      <c r="K34" s="1">
        <v>86</v>
      </c>
    </row>
    <row r="35" spans="1:11" x14ac:dyDescent="0.3">
      <c r="A35" s="11">
        <v>126</v>
      </c>
      <c r="B35" s="3" t="s">
        <v>139</v>
      </c>
      <c r="C35" s="3" t="s">
        <v>231</v>
      </c>
      <c r="D35" s="3">
        <v>31</v>
      </c>
      <c r="E35" s="3">
        <v>177</v>
      </c>
      <c r="F35" s="3">
        <v>0</v>
      </c>
      <c r="G35" s="3">
        <v>0</v>
      </c>
      <c r="H35" s="3">
        <v>92</v>
      </c>
      <c r="I35" s="3">
        <v>0</v>
      </c>
      <c r="J35" s="3">
        <v>85</v>
      </c>
      <c r="K35" s="3">
        <v>0</v>
      </c>
    </row>
    <row r="36" spans="1:11" x14ac:dyDescent="0.3">
      <c r="A36" s="10">
        <v>235</v>
      </c>
      <c r="B36" s="1" t="s">
        <v>95</v>
      </c>
      <c r="C36" s="1" t="s">
        <v>200</v>
      </c>
      <c r="D36" s="1">
        <v>35</v>
      </c>
      <c r="E36" s="1">
        <v>176</v>
      </c>
      <c r="F36" s="1">
        <v>0</v>
      </c>
      <c r="G36" s="1">
        <v>80</v>
      </c>
      <c r="H36" s="1">
        <v>0</v>
      </c>
      <c r="I36" s="1">
        <v>0</v>
      </c>
      <c r="J36" s="1">
        <v>0</v>
      </c>
      <c r="K36" s="1">
        <v>96</v>
      </c>
    </row>
    <row r="37" spans="1:11" x14ac:dyDescent="0.3">
      <c r="A37" s="11">
        <v>14</v>
      </c>
      <c r="B37" s="3" t="s">
        <v>126</v>
      </c>
      <c r="C37" s="3" t="s">
        <v>216</v>
      </c>
      <c r="D37" s="3">
        <v>36</v>
      </c>
      <c r="E37" s="3">
        <v>175</v>
      </c>
      <c r="F37" s="3">
        <v>0</v>
      </c>
      <c r="G37" s="3">
        <v>0</v>
      </c>
      <c r="H37" s="3">
        <v>93</v>
      </c>
      <c r="I37" s="3">
        <v>82</v>
      </c>
      <c r="J37" s="3">
        <v>0</v>
      </c>
      <c r="K37" s="3">
        <v>0</v>
      </c>
    </row>
    <row r="38" spans="1:11" x14ac:dyDescent="0.3">
      <c r="A38" s="10">
        <v>123</v>
      </c>
      <c r="B38" s="1" t="s">
        <v>139</v>
      </c>
      <c r="C38" s="1" t="s">
        <v>228</v>
      </c>
      <c r="D38" s="1">
        <v>36</v>
      </c>
      <c r="E38" s="1">
        <v>175</v>
      </c>
      <c r="F38" s="1">
        <v>88</v>
      </c>
      <c r="G38" s="1">
        <v>0</v>
      </c>
      <c r="H38" s="1">
        <v>0</v>
      </c>
      <c r="I38" s="1">
        <v>0</v>
      </c>
      <c r="J38" s="1">
        <v>0</v>
      </c>
      <c r="K38" s="1">
        <v>87</v>
      </c>
    </row>
    <row r="39" spans="1:11" x14ac:dyDescent="0.3">
      <c r="A39" s="11">
        <v>169</v>
      </c>
      <c r="B39" s="3" t="s">
        <v>96</v>
      </c>
      <c r="C39" s="3" t="s">
        <v>206</v>
      </c>
      <c r="D39" s="3">
        <v>38</v>
      </c>
      <c r="E39" s="3">
        <v>174</v>
      </c>
      <c r="F39" s="3">
        <v>86</v>
      </c>
      <c r="G39" s="3">
        <v>0</v>
      </c>
      <c r="H39" s="3">
        <v>0</v>
      </c>
      <c r="I39" s="3">
        <v>88</v>
      </c>
      <c r="J39" s="3">
        <v>0</v>
      </c>
      <c r="K39" s="3">
        <v>0</v>
      </c>
    </row>
    <row r="40" spans="1:11" x14ac:dyDescent="0.3">
      <c r="A40" s="10">
        <v>174</v>
      </c>
      <c r="B40" s="1" t="s">
        <v>96</v>
      </c>
      <c r="C40" s="1" t="s">
        <v>211</v>
      </c>
      <c r="D40" s="1">
        <v>38</v>
      </c>
      <c r="E40" s="1">
        <v>174</v>
      </c>
      <c r="F40" s="1">
        <v>0</v>
      </c>
      <c r="G40" s="1">
        <v>83</v>
      </c>
      <c r="H40" s="1">
        <v>0</v>
      </c>
      <c r="I40" s="1">
        <v>0</v>
      </c>
      <c r="J40" s="1">
        <v>91</v>
      </c>
      <c r="K40" s="1">
        <v>0</v>
      </c>
    </row>
    <row r="41" spans="1:11" x14ac:dyDescent="0.3">
      <c r="A41" s="11">
        <v>118</v>
      </c>
      <c r="B41" s="3" t="s">
        <v>127</v>
      </c>
      <c r="C41" s="3" t="s">
        <v>223</v>
      </c>
      <c r="D41" s="3">
        <v>38</v>
      </c>
      <c r="E41" s="3">
        <v>174</v>
      </c>
      <c r="F41" s="3">
        <v>0</v>
      </c>
      <c r="G41" s="3">
        <v>84</v>
      </c>
      <c r="H41" s="3">
        <v>0</v>
      </c>
      <c r="I41" s="3">
        <v>0</v>
      </c>
      <c r="J41" s="3">
        <v>90</v>
      </c>
      <c r="K41" s="3">
        <v>0</v>
      </c>
    </row>
    <row r="42" spans="1:11" x14ac:dyDescent="0.3">
      <c r="A42" s="10">
        <v>238</v>
      </c>
      <c r="B42" s="1" t="s">
        <v>95</v>
      </c>
      <c r="C42" s="1" t="s">
        <v>203</v>
      </c>
      <c r="D42" s="1">
        <v>41</v>
      </c>
      <c r="E42" s="1">
        <v>173</v>
      </c>
      <c r="F42" s="1">
        <v>86</v>
      </c>
      <c r="G42" s="1">
        <v>0</v>
      </c>
      <c r="H42" s="1">
        <v>0</v>
      </c>
      <c r="I42" s="1">
        <v>87</v>
      </c>
      <c r="J42" s="1">
        <v>0</v>
      </c>
      <c r="K42" s="1">
        <v>0</v>
      </c>
    </row>
    <row r="43" spans="1:11" x14ac:dyDescent="0.3">
      <c r="A43" s="11">
        <v>42</v>
      </c>
      <c r="B43" s="3" t="s">
        <v>164</v>
      </c>
      <c r="C43" s="3" t="s">
        <v>244</v>
      </c>
      <c r="D43" s="3">
        <v>41</v>
      </c>
      <c r="E43" s="3">
        <v>173</v>
      </c>
      <c r="F43" s="3">
        <v>0</v>
      </c>
      <c r="G43" s="3">
        <v>0</v>
      </c>
      <c r="H43" s="3">
        <v>84</v>
      </c>
      <c r="I43" s="3">
        <v>0</v>
      </c>
      <c r="J43" s="3">
        <v>0</v>
      </c>
      <c r="K43" s="3">
        <v>89</v>
      </c>
    </row>
    <row r="44" spans="1:11" x14ac:dyDescent="0.3">
      <c r="A44" s="10">
        <v>66</v>
      </c>
      <c r="B44" s="1" t="s">
        <v>52</v>
      </c>
      <c r="C44" s="1" t="s">
        <v>183</v>
      </c>
      <c r="D44" s="1">
        <v>43</v>
      </c>
      <c r="E44" s="1">
        <v>172</v>
      </c>
      <c r="F44" s="1">
        <v>78</v>
      </c>
      <c r="G44" s="1">
        <v>0</v>
      </c>
      <c r="H44" s="1">
        <v>0</v>
      </c>
      <c r="I44" s="1">
        <v>0</v>
      </c>
      <c r="J44" s="1">
        <v>0</v>
      </c>
      <c r="K44" s="1">
        <v>94</v>
      </c>
    </row>
    <row r="45" spans="1:11" x14ac:dyDescent="0.3">
      <c r="A45" s="11">
        <v>40</v>
      </c>
      <c r="B45" s="3" t="s">
        <v>164</v>
      </c>
      <c r="C45" s="3" t="s">
        <v>242</v>
      </c>
      <c r="D45" s="3">
        <v>43</v>
      </c>
      <c r="E45" s="3">
        <v>172</v>
      </c>
      <c r="F45" s="3">
        <v>0</v>
      </c>
      <c r="G45" s="3">
        <v>87</v>
      </c>
      <c r="H45" s="3">
        <v>0</v>
      </c>
      <c r="I45" s="3">
        <v>0</v>
      </c>
      <c r="J45" s="3">
        <v>0</v>
      </c>
      <c r="K45" s="3">
        <v>85</v>
      </c>
    </row>
    <row r="46" spans="1:11" x14ac:dyDescent="0.3">
      <c r="A46" s="10">
        <v>12</v>
      </c>
      <c r="B46" s="1" t="s">
        <v>126</v>
      </c>
      <c r="C46" s="1" t="s">
        <v>214</v>
      </c>
      <c r="D46" s="1">
        <v>45</v>
      </c>
      <c r="E46" s="1">
        <v>171</v>
      </c>
      <c r="F46" s="1">
        <v>0</v>
      </c>
      <c r="G46" s="1">
        <v>88</v>
      </c>
      <c r="H46" s="1">
        <v>0</v>
      </c>
      <c r="I46" s="1">
        <v>0</v>
      </c>
      <c r="J46" s="1">
        <v>0</v>
      </c>
      <c r="K46" s="1">
        <v>83</v>
      </c>
    </row>
    <row r="47" spans="1:11" x14ac:dyDescent="0.3">
      <c r="A47" s="11">
        <v>13</v>
      </c>
      <c r="B47" s="3" t="s">
        <v>126</v>
      </c>
      <c r="C47" s="3" t="s">
        <v>215</v>
      </c>
      <c r="D47" s="3">
        <v>46</v>
      </c>
      <c r="E47" s="3">
        <v>170</v>
      </c>
      <c r="F47" s="3">
        <v>0</v>
      </c>
      <c r="G47" s="3">
        <v>82</v>
      </c>
      <c r="H47" s="3">
        <v>0</v>
      </c>
      <c r="I47" s="3">
        <v>0</v>
      </c>
      <c r="J47" s="3">
        <v>88</v>
      </c>
      <c r="K47" s="3">
        <v>0</v>
      </c>
    </row>
    <row r="48" spans="1:11" x14ac:dyDescent="0.3">
      <c r="A48" s="10">
        <v>37</v>
      </c>
      <c r="B48" s="1" t="s">
        <v>164</v>
      </c>
      <c r="C48" s="1" t="s">
        <v>239</v>
      </c>
      <c r="D48" s="1">
        <v>47</v>
      </c>
      <c r="E48" s="1">
        <v>169</v>
      </c>
      <c r="F48" s="1">
        <v>83</v>
      </c>
      <c r="G48" s="1">
        <v>0</v>
      </c>
      <c r="H48" s="1">
        <v>0</v>
      </c>
      <c r="I48" s="1">
        <v>0</v>
      </c>
      <c r="J48" s="1">
        <v>86</v>
      </c>
      <c r="K48" s="1">
        <v>0</v>
      </c>
    </row>
    <row r="49" spans="1:11" x14ac:dyDescent="0.3">
      <c r="A49" s="11">
        <v>230</v>
      </c>
      <c r="B49" s="3" t="s">
        <v>86</v>
      </c>
      <c r="C49" s="3" t="s">
        <v>195</v>
      </c>
      <c r="D49" s="3">
        <v>48</v>
      </c>
      <c r="E49" s="3">
        <v>168</v>
      </c>
      <c r="F49" s="3">
        <v>0</v>
      </c>
      <c r="G49" s="3">
        <v>0</v>
      </c>
      <c r="H49" s="3">
        <v>87</v>
      </c>
      <c r="I49" s="3">
        <v>81</v>
      </c>
      <c r="J49" s="3">
        <v>0</v>
      </c>
      <c r="K49" s="3">
        <v>0</v>
      </c>
    </row>
    <row r="50" spans="1:11" x14ac:dyDescent="0.3">
      <c r="A50" s="10">
        <v>171</v>
      </c>
      <c r="B50" s="1" t="s">
        <v>96</v>
      </c>
      <c r="C50" s="1" t="s">
        <v>208</v>
      </c>
      <c r="D50" s="1">
        <v>48</v>
      </c>
      <c r="E50" s="1">
        <v>168</v>
      </c>
      <c r="F50" s="1">
        <v>84</v>
      </c>
      <c r="G50" s="1">
        <v>0</v>
      </c>
      <c r="H50" s="1">
        <v>0</v>
      </c>
      <c r="I50" s="1">
        <v>0</v>
      </c>
      <c r="J50" s="1">
        <v>84</v>
      </c>
      <c r="K50" s="1">
        <v>0</v>
      </c>
    </row>
    <row r="51" spans="1:11" x14ac:dyDescent="0.3">
      <c r="A51" s="11">
        <v>172</v>
      </c>
      <c r="B51" s="3" t="s">
        <v>96</v>
      </c>
      <c r="C51" s="3" t="s">
        <v>209</v>
      </c>
      <c r="D51" s="3">
        <v>48</v>
      </c>
      <c r="E51" s="3">
        <v>168</v>
      </c>
      <c r="F51" s="3">
        <v>0</v>
      </c>
      <c r="G51" s="3">
        <v>0</v>
      </c>
      <c r="H51" s="3">
        <v>88</v>
      </c>
      <c r="I51" s="3">
        <v>80</v>
      </c>
      <c r="J51" s="3">
        <v>0</v>
      </c>
      <c r="K51" s="3">
        <v>0</v>
      </c>
    </row>
    <row r="52" spans="1:11" x14ac:dyDescent="0.3">
      <c r="A52" s="10">
        <v>173</v>
      </c>
      <c r="B52" s="1" t="s">
        <v>96</v>
      </c>
      <c r="C52" s="1" t="s">
        <v>210</v>
      </c>
      <c r="D52" s="1">
        <v>48</v>
      </c>
      <c r="E52" s="1">
        <v>168</v>
      </c>
      <c r="F52" s="1">
        <v>0</v>
      </c>
      <c r="G52" s="1">
        <v>86</v>
      </c>
      <c r="H52" s="1">
        <v>0</v>
      </c>
      <c r="I52" s="1">
        <v>0</v>
      </c>
      <c r="J52" s="1">
        <v>0</v>
      </c>
      <c r="K52" s="1">
        <v>82</v>
      </c>
    </row>
    <row r="53" spans="1:11" x14ac:dyDescent="0.3">
      <c r="A53" s="11">
        <v>20</v>
      </c>
      <c r="B53" s="3" t="s">
        <v>113</v>
      </c>
      <c r="C53" s="3" t="s">
        <v>213</v>
      </c>
      <c r="D53" s="3">
        <v>48</v>
      </c>
      <c r="E53" s="3">
        <v>168</v>
      </c>
      <c r="F53" s="3">
        <v>76</v>
      </c>
      <c r="G53" s="3">
        <v>0</v>
      </c>
      <c r="H53" s="3">
        <v>0</v>
      </c>
      <c r="I53" s="3">
        <v>0</v>
      </c>
      <c r="J53" s="3">
        <v>0</v>
      </c>
      <c r="K53" s="3">
        <v>92</v>
      </c>
    </row>
    <row r="54" spans="1:11" x14ac:dyDescent="0.3">
      <c r="A54" s="10">
        <v>38</v>
      </c>
      <c r="B54" s="1" t="s">
        <v>164</v>
      </c>
      <c r="C54" s="1" t="s">
        <v>240</v>
      </c>
      <c r="D54" s="1">
        <v>48</v>
      </c>
      <c r="E54" s="1">
        <v>168</v>
      </c>
      <c r="F54" s="1">
        <v>83</v>
      </c>
      <c r="G54" s="1">
        <v>0</v>
      </c>
      <c r="H54" s="1">
        <v>0</v>
      </c>
      <c r="I54" s="1">
        <v>85</v>
      </c>
      <c r="J54" s="1">
        <v>0</v>
      </c>
      <c r="K54" s="1">
        <v>0</v>
      </c>
    </row>
    <row r="55" spans="1:11" x14ac:dyDescent="0.3">
      <c r="A55" s="11">
        <v>39</v>
      </c>
      <c r="B55" s="3" t="s">
        <v>164</v>
      </c>
      <c r="C55" s="3" t="s">
        <v>241</v>
      </c>
      <c r="D55" s="3">
        <v>48</v>
      </c>
      <c r="E55" s="3">
        <v>168</v>
      </c>
      <c r="F55" s="3">
        <v>0</v>
      </c>
      <c r="G55" s="3">
        <v>85</v>
      </c>
      <c r="H55" s="3">
        <v>0</v>
      </c>
      <c r="I55" s="3">
        <v>83</v>
      </c>
      <c r="J55" s="3">
        <v>0</v>
      </c>
      <c r="K55" s="3">
        <v>0</v>
      </c>
    </row>
    <row r="56" spans="1:11" x14ac:dyDescent="0.3">
      <c r="A56" s="10">
        <v>41</v>
      </c>
      <c r="B56" s="1" t="s">
        <v>164</v>
      </c>
      <c r="C56" s="1" t="s">
        <v>243</v>
      </c>
      <c r="D56" s="1">
        <v>48</v>
      </c>
      <c r="E56" s="1">
        <v>168</v>
      </c>
      <c r="F56" s="1">
        <v>0</v>
      </c>
      <c r="G56" s="1">
        <v>0</v>
      </c>
      <c r="H56" s="1">
        <v>85</v>
      </c>
      <c r="I56" s="1">
        <v>0</v>
      </c>
      <c r="J56" s="1">
        <v>83</v>
      </c>
      <c r="K56" s="1">
        <v>0</v>
      </c>
    </row>
    <row r="57" spans="1:11" x14ac:dyDescent="0.3">
      <c r="A57" s="11">
        <v>18</v>
      </c>
      <c r="B57" s="3" t="s">
        <v>113</v>
      </c>
      <c r="C57" s="3" t="s">
        <v>212</v>
      </c>
      <c r="D57" s="3">
        <v>56</v>
      </c>
      <c r="E57" s="3">
        <v>166</v>
      </c>
      <c r="F57" s="3">
        <v>79</v>
      </c>
      <c r="G57" s="3">
        <v>0</v>
      </c>
      <c r="H57" s="3">
        <v>0</v>
      </c>
      <c r="I57" s="3">
        <v>0</v>
      </c>
      <c r="J57" s="3">
        <v>87</v>
      </c>
      <c r="K57" s="3">
        <v>0</v>
      </c>
    </row>
    <row r="58" spans="1:11" x14ac:dyDescent="0.3">
      <c r="A58" s="10">
        <v>64</v>
      </c>
      <c r="B58" s="1" t="s">
        <v>44</v>
      </c>
      <c r="C58" s="1" t="s">
        <v>182</v>
      </c>
      <c r="D58" s="1">
        <v>57</v>
      </c>
      <c r="E58" s="1">
        <v>164</v>
      </c>
      <c r="F58" s="1">
        <v>80</v>
      </c>
      <c r="G58" s="1">
        <v>0</v>
      </c>
      <c r="H58" s="1">
        <v>0</v>
      </c>
      <c r="I58" s="1">
        <v>84</v>
      </c>
      <c r="J58" s="1">
        <v>0</v>
      </c>
      <c r="K58" s="1">
        <v>0</v>
      </c>
    </row>
    <row r="59" spans="1:11" x14ac:dyDescent="0.3">
      <c r="A59" s="11">
        <v>234</v>
      </c>
      <c r="B59" s="3" t="s">
        <v>86</v>
      </c>
      <c r="C59" s="3" t="s">
        <v>199</v>
      </c>
      <c r="D59" s="3">
        <v>58</v>
      </c>
      <c r="E59" s="3">
        <v>163</v>
      </c>
      <c r="F59" s="3">
        <v>0</v>
      </c>
      <c r="G59" s="3">
        <v>81</v>
      </c>
      <c r="H59" s="3">
        <v>0</v>
      </c>
      <c r="I59" s="3">
        <v>0</v>
      </c>
      <c r="J59" s="3">
        <v>82</v>
      </c>
      <c r="K59" s="3">
        <v>0</v>
      </c>
    </row>
    <row r="60" spans="1:11" x14ac:dyDescent="0.3">
      <c r="A60" s="10">
        <v>233</v>
      </c>
      <c r="B60" s="1" t="s">
        <v>86</v>
      </c>
      <c r="C60" s="1" t="s">
        <v>198</v>
      </c>
      <c r="D60" s="1">
        <v>59</v>
      </c>
      <c r="E60" s="1">
        <v>161</v>
      </c>
      <c r="F60" s="1">
        <v>77</v>
      </c>
      <c r="G60" s="1">
        <v>0</v>
      </c>
      <c r="H60" s="1">
        <v>0</v>
      </c>
      <c r="I60" s="1">
        <v>0</v>
      </c>
      <c r="J60" s="1">
        <v>0</v>
      </c>
      <c r="K60" s="1">
        <v>84</v>
      </c>
    </row>
    <row r="61" spans="1:11" x14ac:dyDescent="0.3">
      <c r="A61" s="11">
        <v>231</v>
      </c>
      <c r="B61" s="3" t="s">
        <v>86</v>
      </c>
      <c r="C61" s="3" t="s">
        <v>196</v>
      </c>
      <c r="D61" s="3">
        <v>60</v>
      </c>
      <c r="E61" s="3">
        <v>158</v>
      </c>
      <c r="F61" s="3">
        <v>0</v>
      </c>
      <c r="G61" s="3">
        <v>79</v>
      </c>
      <c r="H61" s="3">
        <v>0</v>
      </c>
      <c r="I61" s="3">
        <v>79</v>
      </c>
      <c r="J61" s="3">
        <v>0</v>
      </c>
      <c r="K61" s="3">
        <v>0</v>
      </c>
    </row>
    <row r="62" spans="1:11" x14ac:dyDescent="0.3">
      <c r="A62" s="10">
        <v>218</v>
      </c>
      <c r="B62" s="1" t="s">
        <v>53</v>
      </c>
      <c r="C62" s="1" t="s">
        <v>185</v>
      </c>
      <c r="D62" s="1">
        <v>61</v>
      </c>
      <c r="E62" s="1">
        <v>98</v>
      </c>
      <c r="F62" s="1">
        <v>98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</row>
    <row r="63" spans="1:11" x14ac:dyDescent="0.3">
      <c r="A63" s="11">
        <v>133</v>
      </c>
      <c r="B63" s="3" t="s">
        <v>59</v>
      </c>
      <c r="C63" s="3" t="s">
        <v>188</v>
      </c>
      <c r="D63" s="3">
        <v>62</v>
      </c>
      <c r="E63" s="3">
        <v>97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97</v>
      </c>
    </row>
    <row r="64" spans="1:11" x14ac:dyDescent="0.3">
      <c r="A64" s="10">
        <v>248</v>
      </c>
      <c r="B64" s="1" t="s">
        <v>151</v>
      </c>
      <c r="C64" s="1" t="s">
        <v>232</v>
      </c>
      <c r="D64" s="1">
        <v>62</v>
      </c>
      <c r="E64" s="1">
        <v>97</v>
      </c>
      <c r="F64" s="1">
        <v>97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</row>
    <row r="65" spans="1:11" x14ac:dyDescent="0.3">
      <c r="A65" s="11">
        <v>188</v>
      </c>
      <c r="B65" s="3" t="s">
        <v>69</v>
      </c>
      <c r="C65" s="3" t="s">
        <v>193</v>
      </c>
      <c r="D65" s="3">
        <v>64</v>
      </c>
      <c r="E65" s="3">
        <v>87</v>
      </c>
      <c r="F65" s="3">
        <v>87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</row>
    <row r="66" spans="1:11" x14ac:dyDescent="0.3">
      <c r="A66" s="10">
        <v>137</v>
      </c>
      <c r="B66" s="1" t="s">
        <v>59</v>
      </c>
      <c r="C66" s="1" t="s">
        <v>191</v>
      </c>
      <c r="D66" s="1">
        <v>65</v>
      </c>
      <c r="E66" s="1">
        <v>83</v>
      </c>
      <c r="F66" s="1">
        <v>83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</row>
  </sheetData>
  <autoFilter ref="A1:K66" xr:uid="{AF29BFC3-E10B-4CE2-964C-C70C24858EE8}">
    <sortState xmlns:xlrd2="http://schemas.microsoft.com/office/spreadsheetml/2017/richdata2" ref="A2:K66">
      <sortCondition ref="D1:D66"/>
    </sortState>
  </autoFilter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DCF43-7D8D-4EEA-96DE-C66A6183CC8A}">
  <dimension ref="A1:K66"/>
  <sheetViews>
    <sheetView workbookViewId="0"/>
  </sheetViews>
  <sheetFormatPr defaultRowHeight="14.4" x14ac:dyDescent="0.3"/>
  <cols>
    <col min="2" max="2" width="26.33203125" bestFit="1" customWidth="1"/>
    <col min="3" max="3" width="22.77734375" bestFit="1" customWidth="1"/>
    <col min="5" max="5" width="10.6640625" bestFit="1" customWidth="1"/>
  </cols>
  <sheetData>
    <row r="1" spans="1:11" x14ac:dyDescent="0.3">
      <c r="A1" s="5" t="s">
        <v>4</v>
      </c>
      <c r="B1" s="5" t="s">
        <v>22</v>
      </c>
      <c r="C1" s="5" t="s">
        <v>27</v>
      </c>
      <c r="D1" s="5" t="s">
        <v>26</v>
      </c>
      <c r="E1" s="5" t="s">
        <v>23</v>
      </c>
      <c r="F1" s="4" t="s">
        <v>31</v>
      </c>
      <c r="G1" s="4" t="s">
        <v>32</v>
      </c>
      <c r="H1" s="4" t="s">
        <v>33</v>
      </c>
      <c r="I1" s="4" t="s">
        <v>28</v>
      </c>
      <c r="J1" s="4" t="s">
        <v>29</v>
      </c>
      <c r="K1" s="4" t="s">
        <v>30</v>
      </c>
    </row>
    <row r="2" spans="1:11" x14ac:dyDescent="0.3">
      <c r="A2" s="1">
        <v>117</v>
      </c>
      <c r="B2" s="1" t="s">
        <v>127</v>
      </c>
      <c r="C2" s="1" t="s">
        <v>222</v>
      </c>
      <c r="D2" s="1">
        <v>1</v>
      </c>
      <c r="E2" s="1">
        <v>200</v>
      </c>
      <c r="F2" s="1">
        <v>0</v>
      </c>
      <c r="G2" s="1">
        <v>0</v>
      </c>
      <c r="H2" s="1">
        <v>88.2</v>
      </c>
      <c r="I2" s="1">
        <v>0</v>
      </c>
      <c r="J2" s="1">
        <v>0</v>
      </c>
      <c r="K2" s="1">
        <v>9.5500000000000007</v>
      </c>
    </row>
    <row r="3" spans="1:11" x14ac:dyDescent="0.3">
      <c r="A3" s="3">
        <v>219</v>
      </c>
      <c r="B3" s="3" t="s">
        <v>53</v>
      </c>
      <c r="C3" s="3" t="s">
        <v>186</v>
      </c>
      <c r="D3" s="3">
        <v>2</v>
      </c>
      <c r="E3" s="3">
        <v>199</v>
      </c>
      <c r="F3" s="3">
        <v>0</v>
      </c>
      <c r="G3" s="3">
        <v>57.5</v>
      </c>
      <c r="H3" s="3">
        <v>0</v>
      </c>
      <c r="I3" s="3">
        <v>0</v>
      </c>
      <c r="J3" s="3">
        <v>6.85</v>
      </c>
      <c r="K3" s="3">
        <v>0</v>
      </c>
    </row>
    <row r="4" spans="1:11" x14ac:dyDescent="0.3">
      <c r="A4" s="1">
        <v>170</v>
      </c>
      <c r="B4" s="1" t="s">
        <v>96</v>
      </c>
      <c r="C4" s="1" t="s">
        <v>207</v>
      </c>
      <c r="D4" s="1">
        <v>3</v>
      </c>
      <c r="E4" s="1">
        <v>198</v>
      </c>
      <c r="F4" s="1">
        <v>0</v>
      </c>
      <c r="G4" s="1">
        <v>0</v>
      </c>
      <c r="H4" s="1">
        <v>88.9</v>
      </c>
      <c r="I4" s="1">
        <v>0</v>
      </c>
      <c r="J4" s="1">
        <v>0</v>
      </c>
      <c r="K4" s="1">
        <v>9.19</v>
      </c>
    </row>
    <row r="5" spans="1:11" x14ac:dyDescent="0.3">
      <c r="A5" s="3">
        <v>115</v>
      </c>
      <c r="B5" s="3" t="s">
        <v>127</v>
      </c>
      <c r="C5" s="3" t="s">
        <v>220</v>
      </c>
      <c r="D5" s="3">
        <v>3</v>
      </c>
      <c r="E5" s="3">
        <v>198</v>
      </c>
      <c r="F5" s="3">
        <v>0</v>
      </c>
      <c r="G5" s="3">
        <v>0</v>
      </c>
      <c r="H5" s="3">
        <v>93</v>
      </c>
      <c r="I5" s="3">
        <v>2.2400000000000002</v>
      </c>
      <c r="J5" s="3">
        <v>0</v>
      </c>
      <c r="K5" s="3">
        <v>0</v>
      </c>
    </row>
    <row r="6" spans="1:11" x14ac:dyDescent="0.3">
      <c r="A6" s="1">
        <v>120</v>
      </c>
      <c r="B6" s="1" t="s">
        <v>127</v>
      </c>
      <c r="C6" s="1" t="s">
        <v>225</v>
      </c>
      <c r="D6" s="1">
        <v>3</v>
      </c>
      <c r="E6" s="1">
        <v>198</v>
      </c>
      <c r="F6" s="1">
        <v>25.5</v>
      </c>
      <c r="G6" s="1">
        <v>0</v>
      </c>
      <c r="H6" s="1">
        <v>0</v>
      </c>
      <c r="I6" s="1">
        <v>0</v>
      </c>
      <c r="J6" s="1">
        <v>0</v>
      </c>
      <c r="K6" s="1">
        <v>8.5</v>
      </c>
    </row>
    <row r="7" spans="1:11" x14ac:dyDescent="0.3">
      <c r="A7" s="3">
        <v>62</v>
      </c>
      <c r="B7" s="3" t="s">
        <v>44</v>
      </c>
      <c r="C7" s="3" t="s">
        <v>181</v>
      </c>
      <c r="D7" s="3">
        <v>6</v>
      </c>
      <c r="E7" s="3">
        <v>195</v>
      </c>
      <c r="F7" s="3">
        <v>0</v>
      </c>
      <c r="G7" s="3">
        <v>56.8</v>
      </c>
      <c r="H7" s="3">
        <v>0</v>
      </c>
      <c r="I7" s="3">
        <v>1.93</v>
      </c>
      <c r="J7" s="3">
        <v>0</v>
      </c>
      <c r="K7" s="3">
        <v>0</v>
      </c>
    </row>
    <row r="8" spans="1:11" x14ac:dyDescent="0.3">
      <c r="A8" s="1">
        <v>187</v>
      </c>
      <c r="B8" s="1" t="s">
        <v>69</v>
      </c>
      <c r="C8" s="1" t="s">
        <v>192</v>
      </c>
      <c r="D8" s="1">
        <v>6</v>
      </c>
      <c r="E8" s="1">
        <v>195</v>
      </c>
      <c r="F8" s="1">
        <v>0</v>
      </c>
      <c r="G8" s="1">
        <v>0</v>
      </c>
      <c r="H8" s="1">
        <v>94.9</v>
      </c>
      <c r="I8" s="1">
        <v>2.11</v>
      </c>
      <c r="J8" s="1">
        <v>0</v>
      </c>
      <c r="K8" s="1">
        <v>0</v>
      </c>
    </row>
    <row r="9" spans="1:11" x14ac:dyDescent="0.3">
      <c r="A9" s="3">
        <v>17</v>
      </c>
      <c r="B9" s="3" t="s">
        <v>126</v>
      </c>
      <c r="C9" s="3" t="s">
        <v>219</v>
      </c>
      <c r="D9" s="3">
        <v>6</v>
      </c>
      <c r="E9" s="3">
        <v>195</v>
      </c>
      <c r="F9" s="3">
        <v>26.3</v>
      </c>
      <c r="G9" s="3">
        <v>0</v>
      </c>
      <c r="H9" s="3">
        <v>0</v>
      </c>
      <c r="I9" s="3">
        <v>0</v>
      </c>
      <c r="J9" s="3">
        <v>6.25</v>
      </c>
      <c r="K9" s="3">
        <v>0</v>
      </c>
    </row>
    <row r="10" spans="1:11" x14ac:dyDescent="0.3">
      <c r="A10" s="1">
        <v>240</v>
      </c>
      <c r="B10" s="1" t="s">
        <v>95</v>
      </c>
      <c r="C10" s="1" t="s">
        <v>205</v>
      </c>
      <c r="D10" s="1">
        <v>9</v>
      </c>
      <c r="E10" s="1">
        <v>194</v>
      </c>
      <c r="F10" s="1">
        <v>0</v>
      </c>
      <c r="G10" s="1">
        <v>57.5</v>
      </c>
      <c r="H10" s="1">
        <v>0</v>
      </c>
      <c r="I10" s="1">
        <v>0</v>
      </c>
      <c r="J10" s="1">
        <v>0</v>
      </c>
      <c r="K10" s="1">
        <v>6.44</v>
      </c>
    </row>
    <row r="11" spans="1:11" x14ac:dyDescent="0.3">
      <c r="A11" s="3">
        <v>134</v>
      </c>
      <c r="B11" s="3" t="s">
        <v>59</v>
      </c>
      <c r="C11" s="3" t="s">
        <v>189</v>
      </c>
      <c r="D11" s="3">
        <v>10</v>
      </c>
      <c r="E11" s="3">
        <v>192</v>
      </c>
      <c r="F11" s="3">
        <v>0</v>
      </c>
      <c r="G11" s="3">
        <v>59.7</v>
      </c>
      <c r="H11" s="3">
        <v>0</v>
      </c>
      <c r="I11" s="3">
        <v>2.0699999999999998</v>
      </c>
      <c r="J11" s="3">
        <v>0</v>
      </c>
      <c r="K11" s="3">
        <v>0</v>
      </c>
    </row>
    <row r="12" spans="1:11" x14ac:dyDescent="0.3">
      <c r="A12" s="1">
        <v>237</v>
      </c>
      <c r="B12" s="1" t="s">
        <v>95</v>
      </c>
      <c r="C12" s="1" t="s">
        <v>202</v>
      </c>
      <c r="D12" s="1">
        <v>10</v>
      </c>
      <c r="E12" s="1">
        <v>192</v>
      </c>
      <c r="F12" s="1">
        <v>0</v>
      </c>
      <c r="G12" s="1">
        <v>0</v>
      </c>
      <c r="H12" s="1">
        <v>96.9</v>
      </c>
      <c r="I12" s="1">
        <v>0</v>
      </c>
      <c r="J12" s="1">
        <v>6.06</v>
      </c>
      <c r="K12" s="1">
        <v>0</v>
      </c>
    </row>
    <row r="13" spans="1:11" x14ac:dyDescent="0.3">
      <c r="A13" s="3">
        <v>61</v>
      </c>
      <c r="B13" s="3" t="s">
        <v>44</v>
      </c>
      <c r="C13" s="3" t="s">
        <v>180</v>
      </c>
      <c r="D13" s="3">
        <v>12</v>
      </c>
      <c r="E13" s="3">
        <v>191</v>
      </c>
      <c r="F13" s="3">
        <v>0</v>
      </c>
      <c r="G13" s="3">
        <v>60</v>
      </c>
      <c r="H13" s="3">
        <v>0</v>
      </c>
      <c r="I13" s="3">
        <v>0</v>
      </c>
      <c r="J13" s="3">
        <v>5.94</v>
      </c>
      <c r="K13" s="3">
        <v>0</v>
      </c>
    </row>
    <row r="14" spans="1:11" x14ac:dyDescent="0.3">
      <c r="A14" s="1">
        <v>121</v>
      </c>
      <c r="B14" s="1" t="s">
        <v>139</v>
      </c>
      <c r="C14" s="1" t="s">
        <v>226</v>
      </c>
      <c r="D14" s="1">
        <v>12</v>
      </c>
      <c r="E14" s="1">
        <v>191</v>
      </c>
      <c r="F14" s="1">
        <v>26.3</v>
      </c>
      <c r="G14" s="1">
        <v>0</v>
      </c>
      <c r="H14" s="1">
        <v>0</v>
      </c>
      <c r="I14" s="1">
        <v>1.93</v>
      </c>
      <c r="J14" s="1">
        <v>0</v>
      </c>
      <c r="K14" s="1">
        <v>0</v>
      </c>
    </row>
    <row r="15" spans="1:11" x14ac:dyDescent="0.3">
      <c r="A15" s="3">
        <v>116</v>
      </c>
      <c r="B15" s="3" t="s">
        <v>127</v>
      </c>
      <c r="C15" s="3" t="s">
        <v>221</v>
      </c>
      <c r="D15" s="3">
        <v>14</v>
      </c>
      <c r="E15" s="3">
        <v>190</v>
      </c>
      <c r="F15" s="3">
        <v>25.8</v>
      </c>
      <c r="G15" s="3">
        <v>0</v>
      </c>
      <c r="H15" s="3">
        <v>0</v>
      </c>
      <c r="I15" s="3">
        <v>1.9</v>
      </c>
      <c r="J15" s="3">
        <v>0</v>
      </c>
      <c r="K15" s="3">
        <v>0</v>
      </c>
    </row>
    <row r="16" spans="1:11" x14ac:dyDescent="0.3">
      <c r="A16" s="1">
        <v>135</v>
      </c>
      <c r="B16" s="1" t="s">
        <v>59</v>
      </c>
      <c r="C16" s="1" t="s">
        <v>190</v>
      </c>
      <c r="D16" s="1">
        <v>15</v>
      </c>
      <c r="E16" s="1">
        <v>189</v>
      </c>
      <c r="F16" s="1">
        <v>27.4</v>
      </c>
      <c r="G16" s="1">
        <v>0</v>
      </c>
      <c r="H16" s="1">
        <v>0</v>
      </c>
      <c r="I16" s="1">
        <v>2.14</v>
      </c>
      <c r="J16" s="1">
        <v>0</v>
      </c>
      <c r="K16" s="1">
        <v>0</v>
      </c>
    </row>
    <row r="17" spans="1:11" x14ac:dyDescent="0.3">
      <c r="A17" s="3">
        <v>122</v>
      </c>
      <c r="B17" s="3" t="s">
        <v>139</v>
      </c>
      <c r="C17" s="3" t="s">
        <v>227</v>
      </c>
      <c r="D17" s="3">
        <v>15</v>
      </c>
      <c r="E17" s="3">
        <v>189</v>
      </c>
      <c r="F17" s="3">
        <v>0</v>
      </c>
      <c r="G17" s="3">
        <v>60.1</v>
      </c>
      <c r="H17" s="3">
        <v>0</v>
      </c>
      <c r="I17" s="3">
        <v>1.95</v>
      </c>
      <c r="J17" s="3">
        <v>0</v>
      </c>
      <c r="K17" s="3">
        <v>0</v>
      </c>
    </row>
    <row r="18" spans="1:11" x14ac:dyDescent="0.3">
      <c r="A18" s="1">
        <v>35</v>
      </c>
      <c r="B18" s="1" t="s">
        <v>154</v>
      </c>
      <c r="C18" s="1" t="s">
        <v>237</v>
      </c>
      <c r="D18" s="1">
        <v>15</v>
      </c>
      <c r="E18" s="1">
        <v>189</v>
      </c>
      <c r="F18" s="1">
        <v>0</v>
      </c>
      <c r="G18" s="1">
        <v>0</v>
      </c>
      <c r="H18" s="1">
        <v>95.9</v>
      </c>
      <c r="I18" s="1">
        <v>0</v>
      </c>
      <c r="J18" s="1">
        <v>0</v>
      </c>
      <c r="K18" s="1">
        <v>5.46</v>
      </c>
    </row>
    <row r="19" spans="1:11" x14ac:dyDescent="0.3">
      <c r="A19" s="3">
        <v>239</v>
      </c>
      <c r="B19" s="3" t="s">
        <v>95</v>
      </c>
      <c r="C19" s="3" t="s">
        <v>204</v>
      </c>
      <c r="D19" s="3">
        <v>18</v>
      </c>
      <c r="E19" s="3">
        <v>187</v>
      </c>
      <c r="F19" s="3">
        <v>27</v>
      </c>
      <c r="G19" s="3">
        <v>0</v>
      </c>
      <c r="H19" s="3">
        <v>0</v>
      </c>
      <c r="I19" s="3">
        <v>0</v>
      </c>
      <c r="J19" s="3">
        <v>5.69</v>
      </c>
      <c r="K19" s="3">
        <v>0</v>
      </c>
    </row>
    <row r="20" spans="1:11" x14ac:dyDescent="0.3">
      <c r="A20" s="1">
        <v>32</v>
      </c>
      <c r="B20" s="1" t="s">
        <v>154</v>
      </c>
      <c r="C20" s="1" t="s">
        <v>234</v>
      </c>
      <c r="D20" s="1">
        <v>18</v>
      </c>
      <c r="E20" s="1">
        <v>187</v>
      </c>
      <c r="F20" s="1">
        <v>26.4</v>
      </c>
      <c r="G20" s="1">
        <v>0</v>
      </c>
      <c r="H20" s="1">
        <v>0</v>
      </c>
      <c r="I20" s="1">
        <v>0</v>
      </c>
      <c r="J20" s="1">
        <v>5.51</v>
      </c>
      <c r="K20" s="1">
        <v>0</v>
      </c>
    </row>
    <row r="21" spans="1:11" x14ac:dyDescent="0.3">
      <c r="A21" s="3">
        <v>236</v>
      </c>
      <c r="B21" s="3" t="s">
        <v>95</v>
      </c>
      <c r="C21" s="3" t="s">
        <v>201</v>
      </c>
      <c r="D21" s="3">
        <v>20</v>
      </c>
      <c r="E21" s="3">
        <v>186</v>
      </c>
      <c r="F21" s="3">
        <v>0</v>
      </c>
      <c r="G21" s="3">
        <v>0</v>
      </c>
      <c r="H21" s="3">
        <v>95.9</v>
      </c>
      <c r="I21" s="3">
        <v>1.87</v>
      </c>
      <c r="J21" s="3">
        <v>0</v>
      </c>
      <c r="K21" s="3">
        <v>0</v>
      </c>
    </row>
    <row r="22" spans="1:11" x14ac:dyDescent="0.3">
      <c r="A22" s="1">
        <v>31</v>
      </c>
      <c r="B22" s="1" t="s">
        <v>154</v>
      </c>
      <c r="C22" s="1" t="s">
        <v>233</v>
      </c>
      <c r="D22" s="1">
        <v>20</v>
      </c>
      <c r="E22" s="1">
        <v>186</v>
      </c>
      <c r="F22" s="1">
        <v>26.9</v>
      </c>
      <c r="G22" s="1">
        <v>0</v>
      </c>
      <c r="H22" s="1">
        <v>0</v>
      </c>
      <c r="I22" s="1">
        <v>1.91</v>
      </c>
      <c r="J22" s="1">
        <v>0</v>
      </c>
      <c r="K22" s="1">
        <v>0</v>
      </c>
    </row>
    <row r="23" spans="1:11" x14ac:dyDescent="0.3">
      <c r="A23" s="3">
        <v>119</v>
      </c>
      <c r="B23" s="3" t="s">
        <v>127</v>
      </c>
      <c r="C23" s="3" t="s">
        <v>224</v>
      </c>
      <c r="D23" s="3">
        <v>22</v>
      </c>
      <c r="E23" s="3">
        <v>185</v>
      </c>
      <c r="F23" s="3">
        <v>0</v>
      </c>
      <c r="G23" s="3">
        <v>60.9</v>
      </c>
      <c r="H23" s="3">
        <v>0</v>
      </c>
      <c r="I23" s="3">
        <v>0</v>
      </c>
      <c r="J23" s="3">
        <v>5.62</v>
      </c>
      <c r="K23" s="3">
        <v>0</v>
      </c>
    </row>
    <row r="24" spans="1:11" x14ac:dyDescent="0.3">
      <c r="A24" s="1">
        <v>124</v>
      </c>
      <c r="B24" s="1" t="s">
        <v>139</v>
      </c>
      <c r="C24" s="1" t="s">
        <v>229</v>
      </c>
      <c r="D24" s="1">
        <v>22</v>
      </c>
      <c r="E24" s="1">
        <v>185</v>
      </c>
      <c r="F24" s="1">
        <v>0</v>
      </c>
      <c r="G24" s="1">
        <v>61.4</v>
      </c>
      <c r="H24" s="1">
        <v>0</v>
      </c>
      <c r="I24" s="1">
        <v>0</v>
      </c>
      <c r="J24" s="1">
        <v>5.78</v>
      </c>
      <c r="K24" s="1">
        <v>0</v>
      </c>
    </row>
    <row r="25" spans="1:11" x14ac:dyDescent="0.3">
      <c r="A25" s="3">
        <v>220</v>
      </c>
      <c r="B25" s="3" t="s">
        <v>53</v>
      </c>
      <c r="C25" s="3" t="s">
        <v>187</v>
      </c>
      <c r="D25" s="3">
        <v>24</v>
      </c>
      <c r="E25" s="3">
        <v>183</v>
      </c>
      <c r="F25" s="3">
        <v>0</v>
      </c>
      <c r="G25" s="3">
        <v>58.9</v>
      </c>
      <c r="H25" s="3">
        <v>0</v>
      </c>
      <c r="I25" s="3">
        <v>1.74</v>
      </c>
      <c r="J25" s="3">
        <v>0</v>
      </c>
      <c r="K25" s="3">
        <v>0</v>
      </c>
    </row>
    <row r="26" spans="1:11" x14ac:dyDescent="0.3">
      <c r="A26" s="1">
        <v>232</v>
      </c>
      <c r="B26" s="1" t="s">
        <v>86</v>
      </c>
      <c r="C26" s="1" t="s">
        <v>197</v>
      </c>
      <c r="D26" s="1">
        <v>25</v>
      </c>
      <c r="E26" s="1">
        <v>182</v>
      </c>
      <c r="F26" s="1">
        <v>27.2</v>
      </c>
      <c r="G26" s="1">
        <v>0</v>
      </c>
      <c r="H26" s="1">
        <v>0</v>
      </c>
      <c r="I26" s="1">
        <v>0</v>
      </c>
      <c r="J26" s="1">
        <v>0</v>
      </c>
      <c r="K26" s="1">
        <v>5.32</v>
      </c>
    </row>
    <row r="27" spans="1:11" x14ac:dyDescent="0.3">
      <c r="A27" s="3">
        <v>16</v>
      </c>
      <c r="B27" s="3" t="s">
        <v>126</v>
      </c>
      <c r="C27" s="3" t="s">
        <v>218</v>
      </c>
      <c r="D27" s="3">
        <v>25</v>
      </c>
      <c r="E27" s="3">
        <v>182</v>
      </c>
      <c r="F27" s="3">
        <v>27.6</v>
      </c>
      <c r="G27" s="3">
        <v>0</v>
      </c>
      <c r="H27" s="3">
        <v>0</v>
      </c>
      <c r="I27" s="3">
        <v>1.91</v>
      </c>
      <c r="J27" s="3">
        <v>0</v>
      </c>
      <c r="K27" s="3">
        <v>0</v>
      </c>
    </row>
    <row r="28" spans="1:11" x14ac:dyDescent="0.3">
      <c r="A28" s="1">
        <v>34</v>
      </c>
      <c r="B28" s="1" t="s">
        <v>154</v>
      </c>
      <c r="C28" s="1" t="s">
        <v>236</v>
      </c>
      <c r="D28" s="1">
        <v>25</v>
      </c>
      <c r="E28" s="1">
        <v>182</v>
      </c>
      <c r="F28" s="1">
        <v>0</v>
      </c>
      <c r="G28" s="1">
        <v>60.8</v>
      </c>
      <c r="H28" s="1">
        <v>0</v>
      </c>
      <c r="I28" s="1">
        <v>0</v>
      </c>
      <c r="J28" s="1">
        <v>0</v>
      </c>
      <c r="K28" s="1">
        <v>5.19</v>
      </c>
    </row>
    <row r="29" spans="1:11" x14ac:dyDescent="0.3">
      <c r="A29" s="3">
        <v>33</v>
      </c>
      <c r="B29" s="3" t="s">
        <v>154</v>
      </c>
      <c r="C29" s="3" t="s">
        <v>235</v>
      </c>
      <c r="D29" s="3">
        <v>28</v>
      </c>
      <c r="E29" s="3">
        <v>180</v>
      </c>
      <c r="F29" s="3">
        <v>0</v>
      </c>
      <c r="G29" s="3">
        <v>61.1</v>
      </c>
      <c r="H29" s="3">
        <v>0</v>
      </c>
      <c r="I29" s="3">
        <v>0</v>
      </c>
      <c r="J29" s="3">
        <v>5.24</v>
      </c>
      <c r="K29" s="3">
        <v>0</v>
      </c>
    </row>
    <row r="30" spans="1:11" x14ac:dyDescent="0.3">
      <c r="A30" s="1">
        <v>36</v>
      </c>
      <c r="B30" s="1" t="s">
        <v>154</v>
      </c>
      <c r="C30" s="1" t="s">
        <v>238</v>
      </c>
      <c r="D30" s="1">
        <v>29</v>
      </c>
      <c r="E30" s="1">
        <v>179</v>
      </c>
      <c r="F30" s="1">
        <v>0</v>
      </c>
      <c r="G30" s="1">
        <v>0</v>
      </c>
      <c r="H30" s="1">
        <v>100.4</v>
      </c>
      <c r="I30" s="1">
        <v>1.79</v>
      </c>
      <c r="J30" s="1">
        <v>0</v>
      </c>
      <c r="K30" s="1">
        <v>0</v>
      </c>
    </row>
    <row r="31" spans="1:11" x14ac:dyDescent="0.3">
      <c r="A31" s="3">
        <v>229</v>
      </c>
      <c r="B31" s="3" t="s">
        <v>86</v>
      </c>
      <c r="C31" s="3" t="s">
        <v>194</v>
      </c>
      <c r="D31" s="3">
        <v>30</v>
      </c>
      <c r="E31" s="3">
        <v>178</v>
      </c>
      <c r="F31" s="3">
        <v>0</v>
      </c>
      <c r="G31" s="3">
        <v>0</v>
      </c>
      <c r="H31" s="3">
        <v>103.7</v>
      </c>
      <c r="I31" s="3">
        <v>0</v>
      </c>
      <c r="J31" s="3">
        <v>5.45</v>
      </c>
      <c r="K31" s="3">
        <v>0</v>
      </c>
    </row>
    <row r="32" spans="1:11" x14ac:dyDescent="0.3">
      <c r="A32" s="1">
        <v>67</v>
      </c>
      <c r="B32" s="1" t="s">
        <v>52</v>
      </c>
      <c r="C32" s="1" t="s">
        <v>184</v>
      </c>
      <c r="D32" s="1">
        <v>31</v>
      </c>
      <c r="E32" s="1">
        <v>177</v>
      </c>
      <c r="F32" s="1">
        <v>0</v>
      </c>
      <c r="G32" s="1">
        <v>59.3</v>
      </c>
      <c r="H32" s="1">
        <v>0</v>
      </c>
      <c r="I32" s="1">
        <v>0</v>
      </c>
      <c r="J32" s="1">
        <v>0</v>
      </c>
      <c r="K32" s="1">
        <v>1.93</v>
      </c>
    </row>
    <row r="33" spans="1:11" x14ac:dyDescent="0.3">
      <c r="A33" s="3">
        <v>15</v>
      </c>
      <c r="B33" s="3" t="s">
        <v>126</v>
      </c>
      <c r="C33" s="3" t="s">
        <v>217</v>
      </c>
      <c r="D33" s="3">
        <v>31</v>
      </c>
      <c r="E33" s="3">
        <v>177</v>
      </c>
      <c r="F33" s="3">
        <v>0</v>
      </c>
      <c r="G33" s="3">
        <v>0</v>
      </c>
      <c r="H33" s="3">
        <v>101.6</v>
      </c>
      <c r="I33" s="3">
        <v>0</v>
      </c>
      <c r="J33" s="3">
        <v>0</v>
      </c>
      <c r="K33" s="3">
        <v>4.8899999999999997</v>
      </c>
    </row>
    <row r="34" spans="1:11" x14ac:dyDescent="0.3">
      <c r="A34" s="1">
        <v>125</v>
      </c>
      <c r="B34" s="1" t="s">
        <v>139</v>
      </c>
      <c r="C34" s="1" t="s">
        <v>230</v>
      </c>
      <c r="D34" s="1">
        <v>31</v>
      </c>
      <c r="E34" s="1">
        <v>177</v>
      </c>
      <c r="F34" s="1">
        <v>0</v>
      </c>
      <c r="G34" s="1">
        <v>0</v>
      </c>
      <c r="H34" s="1">
        <v>98.5</v>
      </c>
      <c r="I34" s="1">
        <v>0</v>
      </c>
      <c r="J34" s="1">
        <v>0</v>
      </c>
      <c r="K34" s="1">
        <v>4.74</v>
      </c>
    </row>
    <row r="35" spans="1:11" x14ac:dyDescent="0.3">
      <c r="A35" s="3">
        <v>126</v>
      </c>
      <c r="B35" s="3" t="s">
        <v>139</v>
      </c>
      <c r="C35" s="3" t="s">
        <v>231</v>
      </c>
      <c r="D35" s="3">
        <v>31</v>
      </c>
      <c r="E35" s="3">
        <v>177</v>
      </c>
      <c r="F35" s="3">
        <v>0</v>
      </c>
      <c r="G35" s="3">
        <v>0</v>
      </c>
      <c r="H35" s="3">
        <v>97.2</v>
      </c>
      <c r="I35" s="3">
        <v>0</v>
      </c>
      <c r="J35" s="3">
        <v>4.72</v>
      </c>
      <c r="K35" s="3">
        <v>0</v>
      </c>
    </row>
    <row r="36" spans="1:11" x14ac:dyDescent="0.3">
      <c r="A36" s="1">
        <v>235</v>
      </c>
      <c r="B36" s="1" t="s">
        <v>95</v>
      </c>
      <c r="C36" s="1" t="s">
        <v>200</v>
      </c>
      <c r="D36" s="1">
        <v>35</v>
      </c>
      <c r="E36" s="1">
        <v>176</v>
      </c>
      <c r="F36" s="1">
        <v>0</v>
      </c>
      <c r="G36" s="1">
        <v>67</v>
      </c>
      <c r="H36" s="1">
        <v>0</v>
      </c>
      <c r="I36" s="1">
        <v>0</v>
      </c>
      <c r="J36" s="1">
        <v>0</v>
      </c>
      <c r="K36" s="1">
        <v>6.6</v>
      </c>
    </row>
    <row r="37" spans="1:11" x14ac:dyDescent="0.3">
      <c r="A37" s="3">
        <v>14</v>
      </c>
      <c r="B37" s="3" t="s">
        <v>126</v>
      </c>
      <c r="C37" s="3" t="s">
        <v>216</v>
      </c>
      <c r="D37" s="3">
        <v>36</v>
      </c>
      <c r="E37" s="3">
        <v>175</v>
      </c>
      <c r="F37" s="3">
        <v>0</v>
      </c>
      <c r="G37" s="3">
        <v>0</v>
      </c>
      <c r="H37" s="3">
        <v>97</v>
      </c>
      <c r="I37" s="3">
        <v>1.64</v>
      </c>
      <c r="J37" s="3">
        <v>0</v>
      </c>
      <c r="K37" s="3">
        <v>0</v>
      </c>
    </row>
    <row r="38" spans="1:11" x14ac:dyDescent="0.3">
      <c r="A38" s="1">
        <v>123</v>
      </c>
      <c r="B38" s="1" t="s">
        <v>139</v>
      </c>
      <c r="C38" s="1" t="s">
        <v>228</v>
      </c>
      <c r="D38" s="1">
        <v>36</v>
      </c>
      <c r="E38" s="1">
        <v>175</v>
      </c>
      <c r="F38" s="1">
        <v>27.8</v>
      </c>
      <c r="G38" s="1">
        <v>0</v>
      </c>
      <c r="H38" s="1">
        <v>0</v>
      </c>
      <c r="I38" s="1">
        <v>0</v>
      </c>
      <c r="J38" s="1">
        <v>0</v>
      </c>
      <c r="K38" s="1">
        <v>4.8</v>
      </c>
    </row>
    <row r="39" spans="1:11" x14ac:dyDescent="0.3">
      <c r="A39" s="3">
        <v>169</v>
      </c>
      <c r="B39" s="3" t="s">
        <v>96</v>
      </c>
      <c r="C39" s="3" t="s">
        <v>206</v>
      </c>
      <c r="D39" s="3">
        <v>38</v>
      </c>
      <c r="E39" s="3">
        <v>174</v>
      </c>
      <c r="F39" s="3">
        <v>28</v>
      </c>
      <c r="G39" s="3">
        <v>0</v>
      </c>
      <c r="H39" s="3">
        <v>0</v>
      </c>
      <c r="I39" s="3">
        <v>1.78</v>
      </c>
      <c r="J39" s="3">
        <v>0</v>
      </c>
      <c r="K39" s="3">
        <v>0</v>
      </c>
    </row>
    <row r="40" spans="1:11" x14ac:dyDescent="0.3">
      <c r="A40" s="1">
        <v>174</v>
      </c>
      <c r="B40" s="1" t="s">
        <v>96</v>
      </c>
      <c r="C40" s="1" t="s">
        <v>211</v>
      </c>
      <c r="D40" s="1">
        <v>38</v>
      </c>
      <c r="E40" s="1">
        <v>174</v>
      </c>
      <c r="F40" s="1">
        <v>0</v>
      </c>
      <c r="G40" s="1">
        <v>63.2</v>
      </c>
      <c r="H40" s="1">
        <v>0</v>
      </c>
      <c r="I40" s="1">
        <v>0</v>
      </c>
      <c r="J40" s="1">
        <v>5.36</v>
      </c>
      <c r="K40" s="1">
        <v>0</v>
      </c>
    </row>
    <row r="41" spans="1:11" x14ac:dyDescent="0.3">
      <c r="A41" s="3">
        <v>118</v>
      </c>
      <c r="B41" s="3" t="s">
        <v>127</v>
      </c>
      <c r="C41" s="3" t="s">
        <v>223</v>
      </c>
      <c r="D41" s="3">
        <v>38</v>
      </c>
      <c r="E41" s="3">
        <v>174</v>
      </c>
      <c r="F41" s="3">
        <v>0</v>
      </c>
      <c r="G41" s="3">
        <v>63</v>
      </c>
      <c r="H41" s="3">
        <v>0</v>
      </c>
      <c r="I41" s="3">
        <v>0</v>
      </c>
      <c r="J41" s="3">
        <v>5.24</v>
      </c>
      <c r="K41" s="3">
        <v>0</v>
      </c>
    </row>
    <row r="42" spans="1:11" x14ac:dyDescent="0.3">
      <c r="A42" s="1">
        <v>238</v>
      </c>
      <c r="B42" s="1" t="s">
        <v>95</v>
      </c>
      <c r="C42" s="1" t="s">
        <v>203</v>
      </c>
      <c r="D42" s="1">
        <v>41</v>
      </c>
      <c r="E42" s="1">
        <v>173</v>
      </c>
      <c r="F42" s="1">
        <v>28</v>
      </c>
      <c r="G42" s="1">
        <v>0</v>
      </c>
      <c r="H42" s="1">
        <v>0</v>
      </c>
      <c r="I42" s="1">
        <v>1.76</v>
      </c>
      <c r="J42" s="1">
        <v>0</v>
      </c>
      <c r="K42" s="1">
        <v>0</v>
      </c>
    </row>
    <row r="43" spans="1:11" x14ac:dyDescent="0.3">
      <c r="A43" s="3">
        <v>42</v>
      </c>
      <c r="B43" s="3" t="s">
        <v>164</v>
      </c>
      <c r="C43" s="3" t="s">
        <v>244</v>
      </c>
      <c r="D43" s="3">
        <v>41</v>
      </c>
      <c r="E43" s="3">
        <v>173</v>
      </c>
      <c r="F43" s="3">
        <v>0</v>
      </c>
      <c r="G43" s="3">
        <v>0</v>
      </c>
      <c r="H43" s="3">
        <v>109.9</v>
      </c>
      <c r="I43" s="3">
        <v>0</v>
      </c>
      <c r="J43" s="3">
        <v>0</v>
      </c>
      <c r="K43" s="3">
        <v>5.09</v>
      </c>
    </row>
    <row r="44" spans="1:11" x14ac:dyDescent="0.3">
      <c r="A44" s="1">
        <v>66</v>
      </c>
      <c r="B44" s="1" t="s">
        <v>52</v>
      </c>
      <c r="C44" s="1" t="s">
        <v>183</v>
      </c>
      <c r="D44" s="1">
        <v>43</v>
      </c>
      <c r="E44" s="1">
        <v>172</v>
      </c>
      <c r="F44" s="1">
        <v>30.7</v>
      </c>
      <c r="G44" s="1">
        <v>0</v>
      </c>
      <c r="H44" s="1">
        <v>0</v>
      </c>
      <c r="I44" s="1">
        <v>0</v>
      </c>
      <c r="J44" s="1">
        <v>0</v>
      </c>
      <c r="K44" s="1">
        <v>5.91</v>
      </c>
    </row>
    <row r="45" spans="1:11" x14ac:dyDescent="0.3">
      <c r="A45" s="3">
        <v>40</v>
      </c>
      <c r="B45" s="3" t="s">
        <v>164</v>
      </c>
      <c r="C45" s="3" t="s">
        <v>242</v>
      </c>
      <c r="D45" s="3">
        <v>43</v>
      </c>
      <c r="E45" s="3">
        <v>172</v>
      </c>
      <c r="F45" s="3">
        <v>0</v>
      </c>
      <c r="G45" s="3">
        <v>62</v>
      </c>
      <c r="H45" s="3">
        <v>0</v>
      </c>
      <c r="I45" s="3">
        <v>0</v>
      </c>
      <c r="J45" s="3">
        <v>0</v>
      </c>
      <c r="K45" s="3">
        <v>4.66</v>
      </c>
    </row>
    <row r="46" spans="1:11" x14ac:dyDescent="0.3">
      <c r="A46" s="1">
        <v>12</v>
      </c>
      <c r="B46" s="1" t="s">
        <v>126</v>
      </c>
      <c r="C46" s="1" t="s">
        <v>214</v>
      </c>
      <c r="D46" s="1">
        <v>45</v>
      </c>
      <c r="E46" s="1">
        <v>171</v>
      </c>
      <c r="F46" s="1">
        <v>0</v>
      </c>
      <c r="G46" s="1">
        <v>61.7</v>
      </c>
      <c r="H46" s="1">
        <v>0</v>
      </c>
      <c r="I46" s="1">
        <v>0</v>
      </c>
      <c r="J46" s="1">
        <v>0</v>
      </c>
      <c r="K46" s="1">
        <v>4.2</v>
      </c>
    </row>
    <row r="47" spans="1:11" x14ac:dyDescent="0.3">
      <c r="A47" s="3">
        <v>13</v>
      </c>
      <c r="B47" s="3" t="s">
        <v>126</v>
      </c>
      <c r="C47" s="3" t="s">
        <v>215</v>
      </c>
      <c r="D47" s="3">
        <v>46</v>
      </c>
      <c r="E47" s="3">
        <v>170</v>
      </c>
      <c r="F47" s="3">
        <v>0</v>
      </c>
      <c r="G47" s="3">
        <v>64.3</v>
      </c>
      <c r="H47" s="3">
        <v>0</v>
      </c>
      <c r="I47" s="3">
        <v>0</v>
      </c>
      <c r="J47" s="3">
        <v>4.95</v>
      </c>
      <c r="K47" s="3">
        <v>0</v>
      </c>
    </row>
    <row r="48" spans="1:11" x14ac:dyDescent="0.3">
      <c r="A48" s="1">
        <v>37</v>
      </c>
      <c r="B48" s="1" t="s">
        <v>164</v>
      </c>
      <c r="C48" s="1" t="s">
        <v>239</v>
      </c>
      <c r="D48" s="1">
        <v>47</v>
      </c>
      <c r="E48" s="1">
        <v>169</v>
      </c>
      <c r="F48" s="1">
        <v>28.4</v>
      </c>
      <c r="G48" s="1">
        <v>0</v>
      </c>
      <c r="H48" s="1">
        <v>0</v>
      </c>
      <c r="I48" s="1">
        <v>0</v>
      </c>
      <c r="J48" s="1">
        <v>4.8499999999999996</v>
      </c>
      <c r="K48" s="1">
        <v>0</v>
      </c>
    </row>
    <row r="49" spans="1:11" x14ac:dyDescent="0.3">
      <c r="A49" s="3">
        <v>230</v>
      </c>
      <c r="B49" s="3" t="s">
        <v>86</v>
      </c>
      <c r="C49" s="3" t="s">
        <v>195</v>
      </c>
      <c r="D49" s="3">
        <v>48</v>
      </c>
      <c r="E49" s="3">
        <v>168</v>
      </c>
      <c r="F49" s="3">
        <v>0</v>
      </c>
      <c r="G49" s="3">
        <v>0</v>
      </c>
      <c r="H49" s="3">
        <v>103.1</v>
      </c>
      <c r="I49" s="3">
        <v>1.6</v>
      </c>
      <c r="J49" s="3">
        <v>0</v>
      </c>
      <c r="K49" s="3">
        <v>0</v>
      </c>
    </row>
    <row r="50" spans="1:11" x14ac:dyDescent="0.3">
      <c r="A50" s="1">
        <v>171</v>
      </c>
      <c r="B50" s="1" t="s">
        <v>96</v>
      </c>
      <c r="C50" s="1" t="s">
        <v>208</v>
      </c>
      <c r="D50" s="1">
        <v>48</v>
      </c>
      <c r="E50" s="1">
        <v>168</v>
      </c>
      <c r="F50" s="1">
        <v>28.2</v>
      </c>
      <c r="G50" s="1">
        <v>0</v>
      </c>
      <c r="H50" s="1">
        <v>0</v>
      </c>
      <c r="I50" s="1">
        <v>0</v>
      </c>
      <c r="J50" s="1">
        <v>4.68</v>
      </c>
      <c r="K50" s="1">
        <v>0</v>
      </c>
    </row>
    <row r="51" spans="1:11" x14ac:dyDescent="0.3">
      <c r="A51" s="3">
        <v>172</v>
      </c>
      <c r="B51" s="3" t="s">
        <v>96</v>
      </c>
      <c r="C51" s="3" t="s">
        <v>209</v>
      </c>
      <c r="D51" s="3">
        <v>48</v>
      </c>
      <c r="E51" s="3">
        <v>168</v>
      </c>
      <c r="F51" s="3">
        <v>0</v>
      </c>
      <c r="G51" s="3">
        <v>0</v>
      </c>
      <c r="H51" s="3">
        <v>102.8</v>
      </c>
      <c r="I51" s="3">
        <v>1.58</v>
      </c>
      <c r="J51" s="3">
        <v>0</v>
      </c>
      <c r="K51" s="3">
        <v>0</v>
      </c>
    </row>
    <row r="52" spans="1:11" x14ac:dyDescent="0.3">
      <c r="A52" s="1">
        <v>173</v>
      </c>
      <c r="B52" s="1" t="s">
        <v>96</v>
      </c>
      <c r="C52" s="1" t="s">
        <v>210</v>
      </c>
      <c r="D52" s="1">
        <v>48</v>
      </c>
      <c r="E52" s="1">
        <v>168</v>
      </c>
      <c r="F52" s="1">
        <v>0</v>
      </c>
      <c r="G52" s="1">
        <v>62.3</v>
      </c>
      <c r="H52" s="1">
        <v>0</v>
      </c>
      <c r="I52" s="1">
        <v>0</v>
      </c>
      <c r="J52" s="1">
        <v>0</v>
      </c>
      <c r="K52" s="1">
        <v>3.85</v>
      </c>
    </row>
    <row r="53" spans="1:11" x14ac:dyDescent="0.3">
      <c r="A53" s="3">
        <v>20</v>
      </c>
      <c r="B53" s="3" t="s">
        <v>113</v>
      </c>
      <c r="C53" s="3" t="s">
        <v>213</v>
      </c>
      <c r="D53" s="3">
        <v>48</v>
      </c>
      <c r="E53" s="3">
        <v>168</v>
      </c>
      <c r="F53" s="3">
        <v>31.4</v>
      </c>
      <c r="G53" s="3">
        <v>0</v>
      </c>
      <c r="H53" s="3">
        <v>0</v>
      </c>
      <c r="I53" s="3">
        <v>0</v>
      </c>
      <c r="J53" s="3">
        <v>0</v>
      </c>
      <c r="K53" s="3">
        <v>5.42</v>
      </c>
    </row>
    <row r="54" spans="1:11" x14ac:dyDescent="0.3">
      <c r="A54" s="1">
        <v>38</v>
      </c>
      <c r="B54" s="1" t="s">
        <v>164</v>
      </c>
      <c r="C54" s="1" t="s">
        <v>240</v>
      </c>
      <c r="D54" s="1">
        <v>48</v>
      </c>
      <c r="E54" s="1">
        <v>168</v>
      </c>
      <c r="F54" s="1">
        <v>28.4</v>
      </c>
      <c r="G54" s="1">
        <v>0</v>
      </c>
      <c r="H54" s="1">
        <v>0</v>
      </c>
      <c r="I54" s="1">
        <v>1.7</v>
      </c>
      <c r="J54" s="1">
        <v>0</v>
      </c>
      <c r="K54" s="1">
        <v>0</v>
      </c>
    </row>
    <row r="55" spans="1:11" x14ac:dyDescent="0.3">
      <c r="A55" s="3">
        <v>39</v>
      </c>
      <c r="B55" s="3" t="s">
        <v>164</v>
      </c>
      <c r="C55" s="3" t="s">
        <v>241</v>
      </c>
      <c r="D55" s="3">
        <v>48</v>
      </c>
      <c r="E55" s="3">
        <v>168</v>
      </c>
      <c r="F55" s="3">
        <v>0</v>
      </c>
      <c r="G55" s="3">
        <v>62.4</v>
      </c>
      <c r="H55" s="3">
        <v>0</v>
      </c>
      <c r="I55" s="3">
        <v>1.65</v>
      </c>
      <c r="J55" s="3">
        <v>0</v>
      </c>
      <c r="K55" s="3">
        <v>0</v>
      </c>
    </row>
    <row r="56" spans="1:11" x14ac:dyDescent="0.3">
      <c r="A56" s="1">
        <v>41</v>
      </c>
      <c r="B56" s="1" t="s">
        <v>164</v>
      </c>
      <c r="C56" s="1" t="s">
        <v>243</v>
      </c>
      <c r="D56" s="1">
        <v>48</v>
      </c>
      <c r="E56" s="1">
        <v>168</v>
      </c>
      <c r="F56" s="1">
        <v>0</v>
      </c>
      <c r="G56" s="1">
        <v>0</v>
      </c>
      <c r="H56" s="1">
        <v>107.5</v>
      </c>
      <c r="I56" s="1">
        <v>0</v>
      </c>
      <c r="J56" s="1">
        <v>4.5599999999999996</v>
      </c>
      <c r="K56" s="1">
        <v>0</v>
      </c>
    </row>
    <row r="57" spans="1:11" x14ac:dyDescent="0.3">
      <c r="A57" s="3">
        <v>18</v>
      </c>
      <c r="B57" s="3" t="s">
        <v>113</v>
      </c>
      <c r="C57" s="3" t="s">
        <v>212</v>
      </c>
      <c r="D57" s="3">
        <v>56</v>
      </c>
      <c r="E57" s="3">
        <v>166</v>
      </c>
      <c r="F57" s="3">
        <v>30.6</v>
      </c>
      <c r="G57" s="3">
        <v>0</v>
      </c>
      <c r="H57" s="3">
        <v>0</v>
      </c>
      <c r="I57" s="3">
        <v>0</v>
      </c>
      <c r="J57" s="3">
        <v>4.9400000000000004</v>
      </c>
      <c r="K57" s="3">
        <v>0</v>
      </c>
    </row>
    <row r="58" spans="1:11" x14ac:dyDescent="0.3">
      <c r="A58" s="1">
        <v>64</v>
      </c>
      <c r="B58" s="1" t="s">
        <v>44</v>
      </c>
      <c r="C58" s="1" t="s">
        <v>182</v>
      </c>
      <c r="D58" s="1">
        <v>57</v>
      </c>
      <c r="E58" s="1">
        <v>164</v>
      </c>
      <c r="F58" s="1">
        <v>28.8</v>
      </c>
      <c r="G58" s="1">
        <v>0</v>
      </c>
      <c r="H58" s="1">
        <v>0</v>
      </c>
      <c r="I58" s="1">
        <v>1.68</v>
      </c>
      <c r="J58" s="1">
        <v>0</v>
      </c>
      <c r="K58" s="1">
        <v>0</v>
      </c>
    </row>
    <row r="59" spans="1:11" x14ac:dyDescent="0.3">
      <c r="A59" s="3">
        <v>234</v>
      </c>
      <c r="B59" s="3" t="s">
        <v>86</v>
      </c>
      <c r="C59" s="3" t="s">
        <v>199</v>
      </c>
      <c r="D59" s="3">
        <v>58</v>
      </c>
      <c r="E59" s="3">
        <v>163</v>
      </c>
      <c r="F59" s="3">
        <v>0</v>
      </c>
      <c r="G59" s="3">
        <v>65.900000000000006</v>
      </c>
      <c r="H59" s="3">
        <v>0</v>
      </c>
      <c r="I59" s="3">
        <v>0</v>
      </c>
      <c r="J59" s="3">
        <v>4.03</v>
      </c>
      <c r="K59" s="3">
        <v>0</v>
      </c>
    </row>
    <row r="60" spans="1:11" x14ac:dyDescent="0.3">
      <c r="A60" s="1">
        <v>233</v>
      </c>
      <c r="B60" s="1" t="s">
        <v>86</v>
      </c>
      <c r="C60" s="1" t="s">
        <v>198</v>
      </c>
      <c r="D60" s="1">
        <v>59</v>
      </c>
      <c r="E60" s="1">
        <v>161</v>
      </c>
      <c r="F60" s="1">
        <v>30.9</v>
      </c>
      <c r="G60" s="1">
        <v>0</v>
      </c>
      <c r="H60" s="1">
        <v>0</v>
      </c>
      <c r="I60" s="1">
        <v>0</v>
      </c>
      <c r="J60" s="1">
        <v>0</v>
      </c>
      <c r="K60" s="1">
        <v>4.5199999999999996</v>
      </c>
    </row>
    <row r="61" spans="1:11" x14ac:dyDescent="0.3">
      <c r="A61" s="3">
        <v>231</v>
      </c>
      <c r="B61" s="3" t="s">
        <v>86</v>
      </c>
      <c r="C61" s="3" t="s">
        <v>196</v>
      </c>
      <c r="D61" s="3">
        <v>60</v>
      </c>
      <c r="E61" s="3">
        <v>158</v>
      </c>
      <c r="F61" s="3">
        <v>0</v>
      </c>
      <c r="G61" s="3">
        <v>80.5</v>
      </c>
      <c r="H61" s="3">
        <v>0</v>
      </c>
      <c r="I61" s="3">
        <v>1.2</v>
      </c>
      <c r="J61" s="3">
        <v>0</v>
      </c>
      <c r="K61" s="3">
        <v>0</v>
      </c>
    </row>
    <row r="62" spans="1:11" x14ac:dyDescent="0.3">
      <c r="A62" s="1">
        <v>218</v>
      </c>
      <c r="B62" s="1" t="s">
        <v>53</v>
      </c>
      <c r="C62" s="1" t="s">
        <v>185</v>
      </c>
      <c r="D62" s="1">
        <v>61</v>
      </c>
      <c r="E62" s="1">
        <v>98</v>
      </c>
      <c r="F62" s="1">
        <v>26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</row>
    <row r="63" spans="1:11" x14ac:dyDescent="0.3">
      <c r="A63" s="3">
        <v>133</v>
      </c>
      <c r="B63" s="3" t="s">
        <v>59</v>
      </c>
      <c r="C63" s="3" t="s">
        <v>188</v>
      </c>
      <c r="D63" s="3">
        <v>62</v>
      </c>
      <c r="E63" s="3">
        <v>97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6.72</v>
      </c>
    </row>
    <row r="64" spans="1:11" x14ac:dyDescent="0.3">
      <c r="A64" s="1">
        <v>248</v>
      </c>
      <c r="B64" s="1" t="s">
        <v>151</v>
      </c>
      <c r="C64" s="1" t="s">
        <v>232</v>
      </c>
      <c r="D64" s="1">
        <v>62</v>
      </c>
      <c r="E64" s="1">
        <v>97</v>
      </c>
      <c r="F64" s="1">
        <v>26.2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</row>
    <row r="65" spans="1:11" x14ac:dyDescent="0.3">
      <c r="A65" s="3">
        <v>188</v>
      </c>
      <c r="B65" s="3" t="s">
        <v>69</v>
      </c>
      <c r="C65" s="3" t="s">
        <v>193</v>
      </c>
      <c r="D65" s="3">
        <v>64</v>
      </c>
      <c r="E65" s="3">
        <v>87</v>
      </c>
      <c r="F65" s="3">
        <v>27.9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</row>
    <row r="66" spans="1:11" x14ac:dyDescent="0.3">
      <c r="A66" s="1">
        <v>137</v>
      </c>
      <c r="B66" s="1" t="s">
        <v>59</v>
      </c>
      <c r="C66" s="1" t="s">
        <v>191</v>
      </c>
      <c r="D66" s="1">
        <v>65</v>
      </c>
      <c r="E66" s="1">
        <v>83</v>
      </c>
      <c r="F66" s="1">
        <v>28.4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</row>
  </sheetData>
  <autoFilter ref="A1:K66" xr:uid="{C4EDCF43-7D8D-4EEA-96DE-C66A6183CC8A}">
    <sortState xmlns:xlrd2="http://schemas.microsoft.com/office/spreadsheetml/2017/richdata2" ref="A2:K66">
      <sortCondition ref="D1:D66"/>
    </sortState>
  </autoFilter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B60AC-A39F-4B2E-8274-54828D212E3C}">
  <dimension ref="A1:C16"/>
  <sheetViews>
    <sheetView workbookViewId="0"/>
  </sheetViews>
  <sheetFormatPr defaultRowHeight="14.4" x14ac:dyDescent="0.3"/>
  <cols>
    <col min="1" max="1" width="26.33203125" bestFit="1" customWidth="1"/>
    <col min="2" max="2" width="17" bestFit="1" customWidth="1"/>
  </cols>
  <sheetData>
    <row r="1" spans="1:3" x14ac:dyDescent="0.3">
      <c r="A1" t="s">
        <v>22</v>
      </c>
      <c r="B1" t="s">
        <v>35</v>
      </c>
      <c r="C1" t="s">
        <v>36</v>
      </c>
    </row>
    <row r="2" spans="1:3" x14ac:dyDescent="0.3">
      <c r="A2" t="s">
        <v>44</v>
      </c>
      <c r="B2">
        <f>COUNTIF('Athlete Scores'!B:B,Fees!A2)</f>
        <v>3</v>
      </c>
      <c r="C2" s="6">
        <f>B2*7</f>
        <v>21</v>
      </c>
    </row>
    <row r="3" spans="1:3" x14ac:dyDescent="0.3">
      <c r="A3" t="s">
        <v>52</v>
      </c>
      <c r="B3">
        <f>COUNTIF('Athlete Scores'!B:B,Fees!A3)</f>
        <v>2</v>
      </c>
      <c r="C3" s="6">
        <f>B3*7</f>
        <v>14</v>
      </c>
    </row>
    <row r="4" spans="1:3" x14ac:dyDescent="0.3">
      <c r="A4" t="s">
        <v>53</v>
      </c>
      <c r="B4">
        <f>COUNTIF('Athlete Scores'!B:B,Fees!A4)</f>
        <v>3</v>
      </c>
      <c r="C4" s="6">
        <f t="shared" ref="C4:C16" si="0">B4*7</f>
        <v>21</v>
      </c>
    </row>
    <row r="5" spans="1:3" x14ac:dyDescent="0.3">
      <c r="A5" t="s">
        <v>59</v>
      </c>
      <c r="B5">
        <f>COUNTIF('Athlete Scores'!B:B,Fees!A5)</f>
        <v>4</v>
      </c>
      <c r="C5" s="6">
        <f t="shared" si="0"/>
        <v>28</v>
      </c>
    </row>
    <row r="6" spans="1:3" x14ac:dyDescent="0.3">
      <c r="A6" t="s">
        <v>69</v>
      </c>
      <c r="B6">
        <f>COUNTIF('Athlete Scores'!B:B,Fees!A6)</f>
        <v>2</v>
      </c>
      <c r="C6" s="6">
        <f t="shared" si="0"/>
        <v>14</v>
      </c>
    </row>
    <row r="7" spans="1:3" x14ac:dyDescent="0.3">
      <c r="A7" t="s">
        <v>86</v>
      </c>
      <c r="B7">
        <f>COUNTIF('Athlete Scores'!B:B,Fees!A7)</f>
        <v>6</v>
      </c>
      <c r="C7" s="6">
        <f t="shared" si="0"/>
        <v>42</v>
      </c>
    </row>
    <row r="8" spans="1:3" x14ac:dyDescent="0.3">
      <c r="A8" t="s">
        <v>95</v>
      </c>
      <c r="B8">
        <f>COUNTIF('Athlete Scores'!B:B,Fees!A8)</f>
        <v>6</v>
      </c>
      <c r="C8" s="6">
        <f t="shared" si="0"/>
        <v>42</v>
      </c>
    </row>
    <row r="9" spans="1:3" x14ac:dyDescent="0.3">
      <c r="A9" t="s">
        <v>96</v>
      </c>
      <c r="B9">
        <f>COUNTIF('Athlete Scores'!B:B,Fees!A9)</f>
        <v>6</v>
      </c>
      <c r="C9" s="6">
        <f t="shared" si="0"/>
        <v>42</v>
      </c>
    </row>
    <row r="10" spans="1:3" x14ac:dyDescent="0.3">
      <c r="A10" t="s">
        <v>113</v>
      </c>
      <c r="B10">
        <f>COUNTIF('Athlete Scores'!B:B,Fees!A10)</f>
        <v>2</v>
      </c>
      <c r="C10" s="6">
        <f t="shared" si="0"/>
        <v>14</v>
      </c>
    </row>
    <row r="11" spans="1:3" x14ac:dyDescent="0.3">
      <c r="A11" t="s">
        <v>126</v>
      </c>
      <c r="B11">
        <f>COUNTIF('Athlete Scores'!B:B,Fees!A11)</f>
        <v>6</v>
      </c>
      <c r="C11" s="6">
        <f t="shared" si="0"/>
        <v>42</v>
      </c>
    </row>
    <row r="12" spans="1:3" x14ac:dyDescent="0.3">
      <c r="A12" t="s">
        <v>127</v>
      </c>
      <c r="B12">
        <f>COUNTIF('Athlete Scores'!B:B,Fees!A12)</f>
        <v>6</v>
      </c>
      <c r="C12" s="6">
        <f t="shared" si="0"/>
        <v>42</v>
      </c>
    </row>
    <row r="13" spans="1:3" x14ac:dyDescent="0.3">
      <c r="A13" t="s">
        <v>139</v>
      </c>
      <c r="B13">
        <f>COUNTIF('Athlete Scores'!B:B,Fees!A13)</f>
        <v>6</v>
      </c>
      <c r="C13" s="6">
        <f t="shared" si="0"/>
        <v>42</v>
      </c>
    </row>
    <row r="14" spans="1:3" x14ac:dyDescent="0.3">
      <c r="A14" t="s">
        <v>151</v>
      </c>
      <c r="B14">
        <f>COUNTIF('Athlete Scores'!B:B,Fees!A14)</f>
        <v>1</v>
      </c>
      <c r="C14" s="6">
        <f t="shared" si="0"/>
        <v>7</v>
      </c>
    </row>
    <row r="15" spans="1:3" x14ac:dyDescent="0.3">
      <c r="A15" t="s">
        <v>154</v>
      </c>
      <c r="B15">
        <f>COUNTIF('Athlete Scores'!B:B,Fees!A15)</f>
        <v>6</v>
      </c>
      <c r="C15" s="6">
        <f t="shared" si="0"/>
        <v>42</v>
      </c>
    </row>
    <row r="16" spans="1:3" x14ac:dyDescent="0.3">
      <c r="A16" t="s">
        <v>164</v>
      </c>
      <c r="B16">
        <f>COUNTIF('Athlete Scores'!B:B,Fees!A16)</f>
        <v>6</v>
      </c>
      <c r="C16" s="6">
        <f t="shared" si="0"/>
        <v>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64B79-EE61-488D-BBDD-523AAD61B68E}">
  <dimension ref="A1:D69"/>
  <sheetViews>
    <sheetView topLeftCell="A45" workbookViewId="0">
      <selection activeCell="T64" sqref="T64"/>
    </sheetView>
  </sheetViews>
  <sheetFormatPr defaultRowHeight="14.4" x14ac:dyDescent="0.3"/>
  <cols>
    <col min="1" max="1" width="10" bestFit="1" customWidth="1"/>
    <col min="2" max="2" width="26.33203125" bestFit="1" customWidth="1"/>
    <col min="3" max="3" width="10.5546875" bestFit="1" customWidth="1"/>
    <col min="4" max="4" width="10.109375" bestFit="1" customWidth="1"/>
  </cols>
  <sheetData>
    <row r="1" spans="1:4" x14ac:dyDescent="0.3">
      <c r="A1" t="s">
        <v>4</v>
      </c>
      <c r="B1" t="s">
        <v>0</v>
      </c>
      <c r="C1" t="s">
        <v>1</v>
      </c>
      <c r="D1" t="s">
        <v>2</v>
      </c>
    </row>
    <row r="2" spans="1:4" x14ac:dyDescent="0.3">
      <c r="A2">
        <v>61</v>
      </c>
      <c r="B2" t="s">
        <v>44</v>
      </c>
      <c r="C2" t="s">
        <v>37</v>
      </c>
      <c r="D2" t="s">
        <v>38</v>
      </c>
    </row>
    <row r="3" spans="1:4" x14ac:dyDescent="0.3">
      <c r="A3">
        <v>62</v>
      </c>
      <c r="B3" t="s">
        <v>44</v>
      </c>
      <c r="C3" t="s">
        <v>39</v>
      </c>
      <c r="D3" t="s">
        <v>40</v>
      </c>
    </row>
    <row r="4" spans="1:4" x14ac:dyDescent="0.3">
      <c r="A4">
        <v>64</v>
      </c>
      <c r="B4" t="s">
        <v>44</v>
      </c>
      <c r="C4" t="s">
        <v>42</v>
      </c>
      <c r="D4" t="s">
        <v>43</v>
      </c>
    </row>
    <row r="5" spans="1:4" x14ac:dyDescent="0.3">
      <c r="A5">
        <v>65</v>
      </c>
      <c r="B5" t="s">
        <v>52</v>
      </c>
      <c r="C5" t="s">
        <v>45</v>
      </c>
      <c r="D5" t="s">
        <v>46</v>
      </c>
    </row>
    <row r="6" spans="1:4" x14ac:dyDescent="0.3">
      <c r="A6">
        <v>66</v>
      </c>
      <c r="B6" t="s">
        <v>52</v>
      </c>
      <c r="C6" t="s">
        <v>47</v>
      </c>
      <c r="D6" t="s">
        <v>48</v>
      </c>
    </row>
    <row r="7" spans="1:4" x14ac:dyDescent="0.3">
      <c r="A7">
        <v>67</v>
      </c>
      <c r="B7" t="s">
        <v>52</v>
      </c>
      <c r="C7" t="s">
        <v>49</v>
      </c>
      <c r="D7" t="s">
        <v>50</v>
      </c>
    </row>
    <row r="8" spans="1:4" x14ac:dyDescent="0.3">
      <c r="A8">
        <v>68</v>
      </c>
      <c r="B8" t="s">
        <v>52</v>
      </c>
      <c r="C8" t="s">
        <v>45</v>
      </c>
      <c r="D8" t="s">
        <v>51</v>
      </c>
    </row>
    <row r="9" spans="1:4" x14ac:dyDescent="0.3">
      <c r="A9" s="9">
        <v>218</v>
      </c>
      <c r="B9" s="9" t="s">
        <v>53</v>
      </c>
      <c r="C9" s="9" t="s">
        <v>54</v>
      </c>
      <c r="D9" s="9" t="s">
        <v>55</v>
      </c>
    </row>
    <row r="10" spans="1:4" x14ac:dyDescent="0.3">
      <c r="A10" s="9">
        <v>219</v>
      </c>
      <c r="B10" s="9" t="s">
        <v>53</v>
      </c>
      <c r="C10" s="9" t="s">
        <v>56</v>
      </c>
      <c r="D10" s="9" t="s">
        <v>57</v>
      </c>
    </row>
    <row r="11" spans="1:4" x14ac:dyDescent="0.3">
      <c r="A11" s="9">
        <v>220</v>
      </c>
      <c r="B11" s="9" t="s">
        <v>53</v>
      </c>
      <c r="C11" s="9" t="s">
        <v>41</v>
      </c>
      <c r="D11" s="9" t="s">
        <v>58</v>
      </c>
    </row>
    <row r="12" spans="1:4" x14ac:dyDescent="0.3">
      <c r="A12">
        <v>133</v>
      </c>
      <c r="B12" t="s">
        <v>59</v>
      </c>
      <c r="C12" t="s">
        <v>60</v>
      </c>
      <c r="D12" t="s">
        <v>61</v>
      </c>
    </row>
    <row r="13" spans="1:4" x14ac:dyDescent="0.3">
      <c r="A13">
        <v>134</v>
      </c>
      <c r="B13" t="s">
        <v>59</v>
      </c>
      <c r="C13" t="s">
        <v>62</v>
      </c>
      <c r="D13" t="s">
        <v>63</v>
      </c>
    </row>
    <row r="14" spans="1:4" x14ac:dyDescent="0.3">
      <c r="A14">
        <v>135</v>
      </c>
      <c r="B14" t="s">
        <v>59</v>
      </c>
      <c r="C14" t="s">
        <v>179</v>
      </c>
      <c r="D14" t="s">
        <v>64</v>
      </c>
    </row>
    <row r="15" spans="1:4" x14ac:dyDescent="0.3">
      <c r="A15">
        <v>136</v>
      </c>
      <c r="B15" t="s">
        <v>59</v>
      </c>
      <c r="C15" t="s">
        <v>65</v>
      </c>
      <c r="D15" t="s">
        <v>66</v>
      </c>
    </row>
    <row r="16" spans="1:4" x14ac:dyDescent="0.3">
      <c r="A16">
        <v>137</v>
      </c>
      <c r="B16" t="s">
        <v>59</v>
      </c>
      <c r="C16" t="s">
        <v>67</v>
      </c>
      <c r="D16" t="s">
        <v>68</v>
      </c>
    </row>
    <row r="17" spans="1:4" x14ac:dyDescent="0.3">
      <c r="A17">
        <v>187</v>
      </c>
      <c r="B17" t="s">
        <v>69</v>
      </c>
      <c r="C17" t="s">
        <v>70</v>
      </c>
      <c r="D17" t="s">
        <v>71</v>
      </c>
    </row>
    <row r="18" spans="1:4" x14ac:dyDescent="0.3">
      <c r="A18">
        <v>188</v>
      </c>
      <c r="B18" t="s">
        <v>69</v>
      </c>
      <c r="C18" t="s">
        <v>72</v>
      </c>
      <c r="D18" t="s">
        <v>73</v>
      </c>
    </row>
    <row r="19" spans="1:4" x14ac:dyDescent="0.3">
      <c r="A19">
        <v>229</v>
      </c>
      <c r="B19" t="s">
        <v>86</v>
      </c>
      <c r="C19" t="s">
        <v>74</v>
      </c>
      <c r="D19" t="s">
        <v>75</v>
      </c>
    </row>
    <row r="20" spans="1:4" x14ac:dyDescent="0.3">
      <c r="A20">
        <v>230</v>
      </c>
      <c r="B20" t="s">
        <v>86</v>
      </c>
      <c r="C20" t="s">
        <v>76</v>
      </c>
      <c r="D20" t="s">
        <v>77</v>
      </c>
    </row>
    <row r="21" spans="1:4" x14ac:dyDescent="0.3">
      <c r="A21">
        <v>231</v>
      </c>
      <c r="B21" t="s">
        <v>86</v>
      </c>
      <c r="C21" t="s">
        <v>78</v>
      </c>
      <c r="D21" t="s">
        <v>79</v>
      </c>
    </row>
    <row r="22" spans="1:4" x14ac:dyDescent="0.3">
      <c r="A22">
        <v>232</v>
      </c>
      <c r="B22" t="s">
        <v>86</v>
      </c>
      <c r="C22" t="s">
        <v>80</v>
      </c>
      <c r="D22" t="s">
        <v>81</v>
      </c>
    </row>
    <row r="23" spans="1:4" x14ac:dyDescent="0.3">
      <c r="A23">
        <v>233</v>
      </c>
      <c r="B23" t="s">
        <v>86</v>
      </c>
      <c r="C23" t="s">
        <v>82</v>
      </c>
      <c r="D23" t="s">
        <v>83</v>
      </c>
    </row>
    <row r="24" spans="1:4" x14ac:dyDescent="0.3">
      <c r="A24">
        <v>234</v>
      </c>
      <c r="B24" t="s">
        <v>86</v>
      </c>
      <c r="C24" t="s">
        <v>84</v>
      </c>
      <c r="D24" t="s">
        <v>85</v>
      </c>
    </row>
    <row r="25" spans="1:4" x14ac:dyDescent="0.3">
      <c r="A25">
        <v>235</v>
      </c>
      <c r="B25" t="s">
        <v>95</v>
      </c>
      <c r="C25" t="s">
        <v>87</v>
      </c>
      <c r="D25" t="s">
        <v>88</v>
      </c>
    </row>
    <row r="26" spans="1:4" x14ac:dyDescent="0.3">
      <c r="A26">
        <v>236</v>
      </c>
      <c r="B26" t="s">
        <v>95</v>
      </c>
      <c r="C26" t="s">
        <v>89</v>
      </c>
      <c r="D26" t="s">
        <v>90</v>
      </c>
    </row>
    <row r="27" spans="1:4" x14ac:dyDescent="0.3">
      <c r="A27">
        <v>237</v>
      </c>
      <c r="B27" t="s">
        <v>95</v>
      </c>
      <c r="C27" t="s">
        <v>91</v>
      </c>
      <c r="D27" t="s">
        <v>92</v>
      </c>
    </row>
    <row r="28" spans="1:4" x14ac:dyDescent="0.3">
      <c r="A28">
        <v>238</v>
      </c>
      <c r="B28" t="s">
        <v>95</v>
      </c>
      <c r="C28" t="s">
        <v>175</v>
      </c>
      <c r="D28" t="s">
        <v>176</v>
      </c>
    </row>
    <row r="29" spans="1:4" x14ac:dyDescent="0.3">
      <c r="A29">
        <v>239</v>
      </c>
      <c r="B29" t="s">
        <v>95</v>
      </c>
      <c r="C29" t="s">
        <v>177</v>
      </c>
      <c r="D29" t="s">
        <v>178</v>
      </c>
    </row>
    <row r="30" spans="1:4" x14ac:dyDescent="0.3">
      <c r="A30">
        <v>240</v>
      </c>
      <c r="B30" t="s">
        <v>95</v>
      </c>
      <c r="C30" t="s">
        <v>93</v>
      </c>
      <c r="D30" t="s">
        <v>94</v>
      </c>
    </row>
    <row r="31" spans="1:4" x14ac:dyDescent="0.3">
      <c r="A31">
        <v>169</v>
      </c>
      <c r="B31" t="s">
        <v>96</v>
      </c>
      <c r="C31" t="s">
        <v>97</v>
      </c>
      <c r="D31" t="s">
        <v>98</v>
      </c>
    </row>
    <row r="32" spans="1:4" x14ac:dyDescent="0.3">
      <c r="A32">
        <v>170</v>
      </c>
      <c r="B32" t="s">
        <v>96</v>
      </c>
      <c r="C32" t="s">
        <v>99</v>
      </c>
      <c r="D32" t="s">
        <v>100</v>
      </c>
    </row>
    <row r="33" spans="1:4" x14ac:dyDescent="0.3">
      <c r="A33">
        <v>171</v>
      </c>
      <c r="B33" t="s">
        <v>96</v>
      </c>
      <c r="C33" t="s">
        <v>101</v>
      </c>
      <c r="D33" t="s">
        <v>102</v>
      </c>
    </row>
    <row r="34" spans="1:4" x14ac:dyDescent="0.3">
      <c r="A34">
        <v>172</v>
      </c>
      <c r="B34" t="s">
        <v>96</v>
      </c>
      <c r="C34" t="s">
        <v>103</v>
      </c>
      <c r="D34" t="s">
        <v>104</v>
      </c>
    </row>
    <row r="35" spans="1:4" x14ac:dyDescent="0.3">
      <c r="A35">
        <v>173</v>
      </c>
      <c r="B35" t="s">
        <v>96</v>
      </c>
      <c r="C35" t="s">
        <v>105</v>
      </c>
      <c r="D35" t="s">
        <v>106</v>
      </c>
    </row>
    <row r="36" spans="1:4" x14ac:dyDescent="0.3">
      <c r="A36">
        <v>174</v>
      </c>
      <c r="B36" t="s">
        <v>96</v>
      </c>
      <c r="C36" t="s">
        <v>107</v>
      </c>
      <c r="D36" t="s">
        <v>108</v>
      </c>
    </row>
    <row r="37" spans="1:4" x14ac:dyDescent="0.3">
      <c r="A37">
        <v>18</v>
      </c>
      <c r="B37" t="s">
        <v>113</v>
      </c>
      <c r="C37" t="s">
        <v>109</v>
      </c>
      <c r="D37" t="s">
        <v>110</v>
      </c>
    </row>
    <row r="38" spans="1:4" x14ac:dyDescent="0.3">
      <c r="A38">
        <v>20</v>
      </c>
      <c r="B38" t="s">
        <v>113</v>
      </c>
      <c r="C38" t="s">
        <v>111</v>
      </c>
      <c r="D38" t="s">
        <v>112</v>
      </c>
    </row>
    <row r="39" spans="1:4" x14ac:dyDescent="0.3">
      <c r="A39">
        <v>12</v>
      </c>
      <c r="B39" t="s">
        <v>126</v>
      </c>
      <c r="C39" t="s">
        <v>114</v>
      </c>
      <c r="D39" t="s">
        <v>115</v>
      </c>
    </row>
    <row r="40" spans="1:4" x14ac:dyDescent="0.3">
      <c r="A40">
        <v>13</v>
      </c>
      <c r="B40" t="s">
        <v>126</v>
      </c>
      <c r="C40" t="s">
        <v>116</v>
      </c>
      <c r="D40" t="s">
        <v>117</v>
      </c>
    </row>
    <row r="41" spans="1:4" x14ac:dyDescent="0.3">
      <c r="A41">
        <v>14</v>
      </c>
      <c r="B41" t="s">
        <v>126</v>
      </c>
      <c r="C41" t="s">
        <v>118</v>
      </c>
      <c r="D41" t="s">
        <v>119</v>
      </c>
    </row>
    <row r="42" spans="1:4" x14ac:dyDescent="0.3">
      <c r="A42">
        <v>15</v>
      </c>
      <c r="B42" t="s">
        <v>126</v>
      </c>
      <c r="C42" t="s">
        <v>120</v>
      </c>
      <c r="D42" t="s">
        <v>121</v>
      </c>
    </row>
    <row r="43" spans="1:4" x14ac:dyDescent="0.3">
      <c r="A43">
        <v>16</v>
      </c>
      <c r="B43" t="s">
        <v>126</v>
      </c>
      <c r="C43" t="s">
        <v>122</v>
      </c>
      <c r="D43" t="s">
        <v>123</v>
      </c>
    </row>
    <row r="44" spans="1:4" x14ac:dyDescent="0.3">
      <c r="A44">
        <v>17</v>
      </c>
      <c r="B44" t="s">
        <v>126</v>
      </c>
      <c r="C44" t="s">
        <v>124</v>
      </c>
      <c r="D44" t="s">
        <v>125</v>
      </c>
    </row>
    <row r="45" spans="1:4" x14ac:dyDescent="0.3">
      <c r="A45">
        <v>115</v>
      </c>
      <c r="B45" t="s">
        <v>127</v>
      </c>
      <c r="C45" t="s">
        <v>128</v>
      </c>
      <c r="D45" t="s">
        <v>129</v>
      </c>
    </row>
    <row r="46" spans="1:4" x14ac:dyDescent="0.3">
      <c r="A46">
        <v>116</v>
      </c>
      <c r="B46" t="s">
        <v>127</v>
      </c>
      <c r="C46" t="s">
        <v>130</v>
      </c>
      <c r="D46" t="s">
        <v>131</v>
      </c>
    </row>
    <row r="47" spans="1:4" x14ac:dyDescent="0.3">
      <c r="A47">
        <v>117</v>
      </c>
      <c r="B47" t="s">
        <v>127</v>
      </c>
      <c r="C47" t="s">
        <v>124</v>
      </c>
      <c r="D47" t="s">
        <v>132</v>
      </c>
    </row>
    <row r="48" spans="1:4" x14ac:dyDescent="0.3">
      <c r="A48">
        <v>118</v>
      </c>
      <c r="B48" t="s">
        <v>127</v>
      </c>
      <c r="C48" t="s">
        <v>133</v>
      </c>
      <c r="D48" t="s">
        <v>134</v>
      </c>
    </row>
    <row r="49" spans="1:4" x14ac:dyDescent="0.3">
      <c r="A49">
        <v>119</v>
      </c>
      <c r="B49" t="s">
        <v>127</v>
      </c>
      <c r="C49" t="s">
        <v>135</v>
      </c>
      <c r="D49" t="s">
        <v>136</v>
      </c>
    </row>
    <row r="50" spans="1:4" x14ac:dyDescent="0.3">
      <c r="A50">
        <v>120</v>
      </c>
      <c r="B50" t="s">
        <v>127</v>
      </c>
      <c r="C50" t="s">
        <v>137</v>
      </c>
      <c r="D50" t="s">
        <v>138</v>
      </c>
    </row>
    <row r="51" spans="1:4" x14ac:dyDescent="0.3">
      <c r="A51">
        <v>121</v>
      </c>
      <c r="B51" t="s">
        <v>139</v>
      </c>
      <c r="C51" t="s">
        <v>140</v>
      </c>
      <c r="D51" t="s">
        <v>141</v>
      </c>
    </row>
    <row r="52" spans="1:4" x14ac:dyDescent="0.3">
      <c r="A52">
        <v>122</v>
      </c>
      <c r="B52" t="s">
        <v>139</v>
      </c>
      <c r="C52" t="s">
        <v>94</v>
      </c>
      <c r="D52" t="s">
        <v>142</v>
      </c>
    </row>
    <row r="53" spans="1:4" x14ac:dyDescent="0.3">
      <c r="A53">
        <v>123</v>
      </c>
      <c r="B53" t="s">
        <v>139</v>
      </c>
      <c r="C53" t="s">
        <v>143</v>
      </c>
      <c r="D53" t="s">
        <v>144</v>
      </c>
    </row>
    <row r="54" spans="1:4" x14ac:dyDescent="0.3">
      <c r="A54">
        <v>124</v>
      </c>
      <c r="B54" t="s">
        <v>139</v>
      </c>
      <c r="C54" t="s">
        <v>145</v>
      </c>
      <c r="D54" t="s">
        <v>146</v>
      </c>
    </row>
    <row r="55" spans="1:4" x14ac:dyDescent="0.3">
      <c r="A55">
        <v>125</v>
      </c>
      <c r="B55" t="s">
        <v>139</v>
      </c>
      <c r="C55" t="s">
        <v>147</v>
      </c>
      <c r="D55" t="s">
        <v>148</v>
      </c>
    </row>
    <row r="56" spans="1:4" x14ac:dyDescent="0.3">
      <c r="A56">
        <v>126</v>
      </c>
      <c r="B56" t="s">
        <v>139</v>
      </c>
      <c r="C56" t="s">
        <v>149</v>
      </c>
      <c r="D56" t="s">
        <v>150</v>
      </c>
    </row>
    <row r="57" spans="1:4" x14ac:dyDescent="0.3">
      <c r="A57">
        <v>248</v>
      </c>
      <c r="B57" t="s">
        <v>151</v>
      </c>
      <c r="C57" t="s">
        <v>152</v>
      </c>
      <c r="D57" t="s">
        <v>153</v>
      </c>
    </row>
    <row r="58" spans="1:4" x14ac:dyDescent="0.3">
      <c r="A58">
        <v>31</v>
      </c>
      <c r="B58" t="s">
        <v>154</v>
      </c>
      <c r="C58" t="s">
        <v>155</v>
      </c>
      <c r="D58" t="s">
        <v>156</v>
      </c>
    </row>
    <row r="59" spans="1:4" x14ac:dyDescent="0.3">
      <c r="A59">
        <v>32</v>
      </c>
      <c r="B59" t="s">
        <v>154</v>
      </c>
      <c r="C59" t="s">
        <v>157</v>
      </c>
      <c r="D59" t="s">
        <v>158</v>
      </c>
    </row>
    <row r="60" spans="1:4" x14ac:dyDescent="0.3">
      <c r="A60">
        <v>33</v>
      </c>
      <c r="B60" t="s">
        <v>154</v>
      </c>
      <c r="C60" t="s">
        <v>124</v>
      </c>
      <c r="D60" t="s">
        <v>159</v>
      </c>
    </row>
    <row r="61" spans="1:4" x14ac:dyDescent="0.3">
      <c r="A61">
        <v>34</v>
      </c>
      <c r="B61" t="s">
        <v>154</v>
      </c>
      <c r="C61" t="s">
        <v>116</v>
      </c>
      <c r="D61" t="s">
        <v>160</v>
      </c>
    </row>
    <row r="62" spans="1:4" x14ac:dyDescent="0.3">
      <c r="A62">
        <v>35</v>
      </c>
      <c r="B62" t="s">
        <v>154</v>
      </c>
      <c r="C62" t="s">
        <v>161</v>
      </c>
      <c r="D62" t="s">
        <v>162</v>
      </c>
    </row>
    <row r="63" spans="1:4" x14ac:dyDescent="0.3">
      <c r="A63">
        <v>36</v>
      </c>
      <c r="B63" t="s">
        <v>154</v>
      </c>
      <c r="C63" t="s">
        <v>60</v>
      </c>
      <c r="D63" t="s">
        <v>163</v>
      </c>
    </row>
    <row r="64" spans="1:4" x14ac:dyDescent="0.3">
      <c r="A64">
        <v>37</v>
      </c>
      <c r="B64" t="s">
        <v>164</v>
      </c>
      <c r="C64" t="s">
        <v>165</v>
      </c>
      <c r="D64" t="s">
        <v>166</v>
      </c>
    </row>
    <row r="65" spans="1:4" x14ac:dyDescent="0.3">
      <c r="A65">
        <v>38</v>
      </c>
      <c r="B65" t="s">
        <v>164</v>
      </c>
      <c r="C65" t="s">
        <v>167</v>
      </c>
      <c r="D65" t="s">
        <v>168</v>
      </c>
    </row>
    <row r="66" spans="1:4" x14ac:dyDescent="0.3">
      <c r="A66">
        <v>39</v>
      </c>
      <c r="B66" t="s">
        <v>164</v>
      </c>
      <c r="C66" t="s">
        <v>133</v>
      </c>
      <c r="D66" t="s">
        <v>169</v>
      </c>
    </row>
    <row r="67" spans="1:4" x14ac:dyDescent="0.3">
      <c r="A67">
        <v>40</v>
      </c>
      <c r="B67" t="s">
        <v>164</v>
      </c>
      <c r="C67" t="s">
        <v>170</v>
      </c>
      <c r="D67" t="s">
        <v>171</v>
      </c>
    </row>
    <row r="68" spans="1:4" x14ac:dyDescent="0.3">
      <c r="A68">
        <v>41</v>
      </c>
      <c r="B68" t="s">
        <v>164</v>
      </c>
      <c r="C68" t="s">
        <v>172</v>
      </c>
      <c r="D68" t="s">
        <v>173</v>
      </c>
    </row>
    <row r="69" spans="1:4" x14ac:dyDescent="0.3">
      <c r="A69">
        <v>42</v>
      </c>
      <c r="B69" t="s">
        <v>164</v>
      </c>
      <c r="C69" t="s">
        <v>118</v>
      </c>
      <c r="D69" t="s">
        <v>174</v>
      </c>
    </row>
  </sheetData>
  <autoFilter ref="A1:D69" xr:uid="{D8764B79-EE61-488D-BBDD-523AAD61B68E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0598D-8B4E-4CC1-B0C0-B004C0102AF3}">
  <dimension ref="A1:B12"/>
  <sheetViews>
    <sheetView workbookViewId="0"/>
  </sheetViews>
  <sheetFormatPr defaultRowHeight="14.4" x14ac:dyDescent="0.3"/>
  <cols>
    <col min="1" max="1" width="11.6640625" bestFit="1" customWidth="1"/>
    <col min="2" max="2" width="10.6640625" bestFit="1" customWidth="1"/>
  </cols>
  <sheetData>
    <row r="1" spans="1:2" x14ac:dyDescent="0.3">
      <c r="A1" t="s">
        <v>3</v>
      </c>
      <c r="B1" t="s">
        <v>10</v>
      </c>
    </row>
    <row r="2" spans="1:2" x14ac:dyDescent="0.3">
      <c r="A2" t="s">
        <v>5</v>
      </c>
      <c r="B2" t="s">
        <v>11</v>
      </c>
    </row>
    <row r="3" spans="1:2" x14ac:dyDescent="0.3">
      <c r="A3" t="s">
        <v>6</v>
      </c>
      <c r="B3" t="s">
        <v>11</v>
      </c>
    </row>
    <row r="4" spans="1:2" x14ac:dyDescent="0.3">
      <c r="A4" t="s">
        <v>7</v>
      </c>
      <c r="B4" t="s">
        <v>11</v>
      </c>
    </row>
    <row r="5" spans="1:2" x14ac:dyDescent="0.3">
      <c r="A5" t="s">
        <v>19</v>
      </c>
      <c r="B5" t="s">
        <v>12</v>
      </c>
    </row>
    <row r="6" spans="1:2" x14ac:dyDescent="0.3">
      <c r="A6" t="s">
        <v>17</v>
      </c>
      <c r="B6" t="s">
        <v>12</v>
      </c>
    </row>
    <row r="7" spans="1:2" x14ac:dyDescent="0.3">
      <c r="A7" t="s">
        <v>16</v>
      </c>
      <c r="B7" t="s">
        <v>12</v>
      </c>
    </row>
    <row r="8" spans="1:2" x14ac:dyDescent="0.3">
      <c r="A8" t="s">
        <v>18</v>
      </c>
      <c r="B8" t="s">
        <v>12</v>
      </c>
    </row>
    <row r="9" spans="1:2" x14ac:dyDescent="0.3">
      <c r="A9" t="s">
        <v>8</v>
      </c>
      <c r="B9" t="s">
        <v>12</v>
      </c>
    </row>
    <row r="10" spans="1:2" x14ac:dyDescent="0.3">
      <c r="A10" t="s">
        <v>20</v>
      </c>
      <c r="B10" t="s">
        <v>13</v>
      </c>
    </row>
    <row r="11" spans="1:2" x14ac:dyDescent="0.3">
      <c r="A11" t="s">
        <v>9</v>
      </c>
      <c r="B11" t="s">
        <v>13</v>
      </c>
    </row>
    <row r="12" spans="1:2" x14ac:dyDescent="0.3">
      <c r="A12" t="s">
        <v>21</v>
      </c>
      <c r="B12" t="s">
        <v>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46BAF-2F17-48B9-BD70-E87AC76C6011}">
  <dimension ref="A1:F26"/>
  <sheetViews>
    <sheetView zoomScaleNormal="100" workbookViewId="0"/>
  </sheetViews>
  <sheetFormatPr defaultRowHeight="14.4" x14ac:dyDescent="0.3"/>
  <cols>
    <col min="1" max="1" width="11.6640625" bestFit="1" customWidth="1"/>
    <col min="2" max="2" width="10" bestFit="1" customWidth="1"/>
    <col min="3" max="3" width="11.6640625" bestFit="1" customWidth="1"/>
    <col min="6" max="6" width="19.44140625" bestFit="1" customWidth="1"/>
  </cols>
  <sheetData>
    <row r="1" spans="1:6" x14ac:dyDescent="0.3">
      <c r="A1" t="s">
        <v>3</v>
      </c>
      <c r="B1" t="s">
        <v>4</v>
      </c>
      <c r="C1" t="s">
        <v>14</v>
      </c>
      <c r="D1" t="s">
        <v>24</v>
      </c>
      <c r="E1" t="s">
        <v>25</v>
      </c>
      <c r="F1" t="s">
        <v>0</v>
      </c>
    </row>
    <row r="2" spans="1:6" x14ac:dyDescent="0.3">
      <c r="A2" t="s">
        <v>5</v>
      </c>
      <c r="B2">
        <v>116</v>
      </c>
      <c r="C2" s="8">
        <v>25.8</v>
      </c>
      <c r="D2">
        <f>ROUNDDOWN(RANK(C2,$C$2:$C$79,1),0)</f>
        <v>2</v>
      </c>
      <c r="E2">
        <f>101-D2</f>
        <v>99</v>
      </c>
      <c r="F2" t="str">
        <f>VLOOKUP(B2,Athlete!A:B,2,FALSE)</f>
        <v>GGACU13BA</v>
      </c>
    </row>
    <row r="3" spans="1:6" x14ac:dyDescent="0.3">
      <c r="A3" t="s">
        <v>5</v>
      </c>
      <c r="B3">
        <v>218</v>
      </c>
      <c r="C3" s="8">
        <v>26</v>
      </c>
      <c r="D3">
        <f>ROUNDDOWN(RANK(C3,$C$2:$C$79,1),0)</f>
        <v>3</v>
      </c>
      <c r="E3">
        <f t="shared" ref="E3:E4" si="0">101-D3</f>
        <v>98</v>
      </c>
      <c r="F3" t="str">
        <f>VLOOKUP(B3,Athlete!A:B,2,FALSE)</f>
        <v xml:space="preserve">Waverley AC </v>
      </c>
    </row>
    <row r="4" spans="1:6" x14ac:dyDescent="0.3">
      <c r="A4" t="s">
        <v>5</v>
      </c>
      <c r="B4">
        <v>248</v>
      </c>
      <c r="C4">
        <v>26.2</v>
      </c>
      <c r="D4">
        <f t="shared" ref="D4:D26" si="1">ROUNDDOWN(RANK(C4,$C$2:$C$79,1),0)</f>
        <v>4</v>
      </c>
      <c r="E4">
        <f t="shared" si="0"/>
        <v>97</v>
      </c>
      <c r="F4" t="str">
        <f>VLOOKUP(B4,Athlete!A:B,2,FALSE)</f>
        <v>Sutton &amp; District</v>
      </c>
    </row>
    <row r="5" spans="1:6" x14ac:dyDescent="0.3">
      <c r="A5" t="s">
        <v>5</v>
      </c>
      <c r="B5">
        <v>17</v>
      </c>
      <c r="C5">
        <v>26.3</v>
      </c>
      <c r="D5">
        <f t="shared" si="1"/>
        <v>5</v>
      </c>
      <c r="E5">
        <f t="shared" ref="E5:E26" si="2">101-D5</f>
        <v>96</v>
      </c>
      <c r="F5" t="str">
        <f>VLOOKUP(B5,Athlete!A:B,2,FALSE)</f>
        <v>CADAC A</v>
      </c>
    </row>
    <row r="6" spans="1:6" x14ac:dyDescent="0.3">
      <c r="A6" t="s">
        <v>5</v>
      </c>
      <c r="B6">
        <v>120</v>
      </c>
      <c r="C6">
        <v>25.5</v>
      </c>
      <c r="D6">
        <f t="shared" si="1"/>
        <v>1</v>
      </c>
      <c r="E6">
        <f t="shared" si="2"/>
        <v>100</v>
      </c>
      <c r="F6" t="str">
        <f>VLOOKUP(B6,Athlete!A:B,2,FALSE)</f>
        <v>GGACU13BA</v>
      </c>
    </row>
    <row r="7" spans="1:6" x14ac:dyDescent="0.3">
      <c r="A7" t="s">
        <v>5</v>
      </c>
      <c r="B7">
        <v>31</v>
      </c>
      <c r="C7">
        <v>26.9</v>
      </c>
      <c r="D7">
        <f t="shared" si="1"/>
        <v>8</v>
      </c>
      <c r="E7">
        <f t="shared" si="2"/>
        <v>93</v>
      </c>
      <c r="F7" t="str">
        <f>VLOOKUP(B7,Athlete!A:B,2,FALSE)</f>
        <v>DMV A</v>
      </c>
    </row>
    <row r="8" spans="1:6" x14ac:dyDescent="0.3">
      <c r="A8" t="s">
        <v>5</v>
      </c>
      <c r="B8">
        <v>232</v>
      </c>
      <c r="C8">
        <v>27.2</v>
      </c>
      <c r="D8">
        <f t="shared" si="1"/>
        <v>10</v>
      </c>
      <c r="E8">
        <f t="shared" si="2"/>
        <v>91</v>
      </c>
      <c r="F8" t="str">
        <f>VLOOKUP(B8,Athlete!A:B,2,FALSE)</f>
        <v>Wimbledon College A</v>
      </c>
    </row>
    <row r="9" spans="1:6" x14ac:dyDescent="0.3">
      <c r="A9" t="s">
        <v>5</v>
      </c>
      <c r="B9">
        <v>169</v>
      </c>
      <c r="C9">
        <v>28</v>
      </c>
      <c r="D9">
        <f t="shared" si="1"/>
        <v>15</v>
      </c>
      <c r="E9">
        <f t="shared" si="2"/>
        <v>86</v>
      </c>
      <c r="F9" t="str">
        <f>VLOOKUP(B9,Athlete!A:B,2,FALSE)</f>
        <v>IMPACT</v>
      </c>
    </row>
    <row r="10" spans="1:6" x14ac:dyDescent="0.3">
      <c r="A10" t="s">
        <v>5</v>
      </c>
      <c r="B10">
        <v>64</v>
      </c>
      <c r="C10">
        <v>28.8</v>
      </c>
      <c r="D10">
        <f t="shared" si="1"/>
        <v>21</v>
      </c>
      <c r="E10">
        <f t="shared" si="2"/>
        <v>80</v>
      </c>
      <c r="F10" t="str">
        <f>VLOOKUP(B10,Athlete!A:B,2,FALSE)</f>
        <v>E&amp;E A</v>
      </c>
    </row>
    <row r="11" spans="1:6" x14ac:dyDescent="0.3">
      <c r="A11" t="s">
        <v>5</v>
      </c>
      <c r="B11">
        <v>121</v>
      </c>
      <c r="C11">
        <v>26.3</v>
      </c>
      <c r="D11">
        <f t="shared" si="1"/>
        <v>5</v>
      </c>
      <c r="E11">
        <f t="shared" si="2"/>
        <v>96</v>
      </c>
      <c r="F11" t="str">
        <f>VLOOKUP(B11,Athlete!A:B,2,FALSE)</f>
        <v>GGACU13BB</v>
      </c>
    </row>
    <row r="12" spans="1:6" x14ac:dyDescent="0.3">
      <c r="A12" t="s">
        <v>5</v>
      </c>
      <c r="B12">
        <v>135</v>
      </c>
      <c r="C12">
        <v>27.4</v>
      </c>
      <c r="D12">
        <f t="shared" si="1"/>
        <v>11</v>
      </c>
      <c r="E12">
        <f t="shared" si="2"/>
        <v>90</v>
      </c>
      <c r="F12" t="str">
        <f>VLOOKUP(B12,Athlete!A:B,2,FALSE)</f>
        <v>HHH</v>
      </c>
    </row>
    <row r="13" spans="1:6" x14ac:dyDescent="0.3">
      <c r="A13" t="s">
        <v>5</v>
      </c>
      <c r="B13">
        <v>16</v>
      </c>
      <c r="C13">
        <v>27.6</v>
      </c>
      <c r="D13">
        <f t="shared" si="1"/>
        <v>12</v>
      </c>
      <c r="E13">
        <f t="shared" si="2"/>
        <v>89</v>
      </c>
      <c r="F13" t="str">
        <f>VLOOKUP(B13,Athlete!A:B,2,FALSE)</f>
        <v>CADAC A</v>
      </c>
    </row>
    <row r="14" spans="1:6" x14ac:dyDescent="0.3">
      <c r="A14" t="s">
        <v>5</v>
      </c>
      <c r="B14">
        <v>66</v>
      </c>
      <c r="C14">
        <v>30.7</v>
      </c>
      <c r="D14">
        <f t="shared" si="1"/>
        <v>23</v>
      </c>
      <c r="E14">
        <f t="shared" si="2"/>
        <v>78</v>
      </c>
      <c r="F14" t="str">
        <f>VLOOKUP(B14,Athlete!A:B,2,FALSE)</f>
        <v>E&amp;E B</v>
      </c>
    </row>
    <row r="15" spans="1:6" x14ac:dyDescent="0.3">
      <c r="A15" t="s">
        <v>5</v>
      </c>
      <c r="B15">
        <v>233</v>
      </c>
      <c r="C15">
        <v>30.9</v>
      </c>
      <c r="D15">
        <f t="shared" si="1"/>
        <v>24</v>
      </c>
      <c r="E15">
        <f t="shared" si="2"/>
        <v>77</v>
      </c>
      <c r="F15" t="str">
        <f>VLOOKUP(B15,Athlete!A:B,2,FALSE)</f>
        <v>Wimbledon College A</v>
      </c>
    </row>
    <row r="16" spans="1:6" x14ac:dyDescent="0.3">
      <c r="A16" t="s">
        <v>5</v>
      </c>
      <c r="B16">
        <v>32</v>
      </c>
      <c r="C16">
        <v>26.4</v>
      </c>
      <c r="D16">
        <f t="shared" si="1"/>
        <v>7</v>
      </c>
      <c r="E16">
        <f t="shared" si="2"/>
        <v>94</v>
      </c>
      <c r="F16" t="str">
        <f>VLOOKUP(B16,Athlete!A:B,2,FALSE)</f>
        <v>DMV A</v>
      </c>
    </row>
    <row r="17" spans="1:6" x14ac:dyDescent="0.3">
      <c r="A17" t="s">
        <v>5</v>
      </c>
      <c r="B17">
        <v>239</v>
      </c>
      <c r="C17">
        <v>27</v>
      </c>
      <c r="D17">
        <f t="shared" si="1"/>
        <v>9</v>
      </c>
      <c r="E17">
        <f t="shared" si="2"/>
        <v>92</v>
      </c>
      <c r="F17" t="str">
        <f>VLOOKUP(B17,Athlete!A:B,2,FALSE)</f>
        <v>Wimbledon College B</v>
      </c>
    </row>
    <row r="18" spans="1:6" x14ac:dyDescent="0.3">
      <c r="A18" t="s">
        <v>5</v>
      </c>
      <c r="B18">
        <v>188</v>
      </c>
      <c r="C18">
        <v>27.9</v>
      </c>
      <c r="D18">
        <f t="shared" si="1"/>
        <v>14</v>
      </c>
      <c r="E18">
        <f t="shared" si="2"/>
        <v>87</v>
      </c>
      <c r="F18" t="str">
        <f>VLOOKUP(B18,Athlete!A:B,2,FALSE)</f>
        <v>WALTON</v>
      </c>
    </row>
    <row r="19" spans="1:6" x14ac:dyDescent="0.3">
      <c r="A19" t="s">
        <v>5</v>
      </c>
      <c r="B19">
        <v>137</v>
      </c>
      <c r="C19">
        <v>28.4</v>
      </c>
      <c r="D19">
        <f t="shared" si="1"/>
        <v>18</v>
      </c>
      <c r="E19">
        <f t="shared" si="2"/>
        <v>83</v>
      </c>
      <c r="F19" t="str">
        <f>VLOOKUP(B19,Athlete!A:B,2,FALSE)</f>
        <v>HHH</v>
      </c>
    </row>
    <row r="20" spans="1:6" x14ac:dyDescent="0.3">
      <c r="A20" t="s">
        <v>5</v>
      </c>
      <c r="B20">
        <v>18</v>
      </c>
      <c r="C20">
        <v>30.6</v>
      </c>
      <c r="D20">
        <f t="shared" si="1"/>
        <v>22</v>
      </c>
      <c r="E20">
        <f t="shared" si="2"/>
        <v>79</v>
      </c>
      <c r="F20" t="str">
        <f>VLOOKUP(B20,Athlete!A:B,2,FALSE)</f>
        <v>CADAC B</v>
      </c>
    </row>
    <row r="21" spans="1:6" x14ac:dyDescent="0.3">
      <c r="A21" t="s">
        <v>5</v>
      </c>
      <c r="B21">
        <v>171</v>
      </c>
      <c r="C21">
        <v>28.2</v>
      </c>
      <c r="D21">
        <f t="shared" si="1"/>
        <v>17</v>
      </c>
      <c r="E21">
        <f t="shared" si="2"/>
        <v>84</v>
      </c>
      <c r="F21" t="str">
        <f>VLOOKUP(B21,Athlete!A:B,2,FALSE)</f>
        <v>IMPACT</v>
      </c>
    </row>
    <row r="22" spans="1:6" x14ac:dyDescent="0.3">
      <c r="A22" t="s">
        <v>5</v>
      </c>
      <c r="B22">
        <v>38</v>
      </c>
      <c r="C22">
        <v>28.4</v>
      </c>
      <c r="D22">
        <f t="shared" si="1"/>
        <v>18</v>
      </c>
      <c r="E22">
        <f t="shared" si="2"/>
        <v>83</v>
      </c>
      <c r="F22" t="str">
        <f>VLOOKUP(B22,Athlete!A:B,2,FALSE)</f>
        <v>DMV B</v>
      </c>
    </row>
    <row r="23" spans="1:6" x14ac:dyDescent="0.3">
      <c r="A23" t="s">
        <v>5</v>
      </c>
      <c r="B23">
        <v>20</v>
      </c>
      <c r="C23">
        <v>31.4</v>
      </c>
      <c r="D23">
        <f t="shared" si="1"/>
        <v>25</v>
      </c>
      <c r="E23">
        <f t="shared" si="2"/>
        <v>76</v>
      </c>
      <c r="F23" t="str">
        <f>VLOOKUP(B23,Athlete!A:B,2,FALSE)</f>
        <v>CADAC B</v>
      </c>
    </row>
    <row r="24" spans="1:6" x14ac:dyDescent="0.3">
      <c r="A24" t="s">
        <v>5</v>
      </c>
      <c r="B24">
        <v>123</v>
      </c>
      <c r="C24">
        <v>27.8</v>
      </c>
      <c r="D24">
        <f t="shared" si="1"/>
        <v>13</v>
      </c>
      <c r="E24">
        <f t="shared" si="2"/>
        <v>88</v>
      </c>
      <c r="F24" t="str">
        <f>VLOOKUP(B24,Athlete!A:B,2,FALSE)</f>
        <v>GGACU13BB</v>
      </c>
    </row>
    <row r="25" spans="1:6" x14ac:dyDescent="0.3">
      <c r="A25" t="s">
        <v>5</v>
      </c>
      <c r="B25">
        <v>238</v>
      </c>
      <c r="C25">
        <v>28</v>
      </c>
      <c r="D25">
        <f t="shared" si="1"/>
        <v>15</v>
      </c>
      <c r="E25">
        <f t="shared" si="2"/>
        <v>86</v>
      </c>
      <c r="F25" t="str">
        <f>VLOOKUP(B25,Athlete!A:B,2,FALSE)</f>
        <v>Wimbledon College B</v>
      </c>
    </row>
    <row r="26" spans="1:6" x14ac:dyDescent="0.3">
      <c r="A26" t="s">
        <v>5</v>
      </c>
      <c r="B26">
        <v>37</v>
      </c>
      <c r="C26">
        <v>28.4</v>
      </c>
      <c r="D26">
        <f t="shared" si="1"/>
        <v>18</v>
      </c>
      <c r="E26">
        <f t="shared" si="2"/>
        <v>83</v>
      </c>
      <c r="F26" t="str">
        <f>VLOOKUP(B26,Athlete!A:B,2,FALSE)</f>
        <v>DMV B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E4802-EE71-4942-9327-2F618A22C368}">
  <dimension ref="A1:F23"/>
  <sheetViews>
    <sheetView zoomScaleNormal="100" workbookViewId="0"/>
  </sheetViews>
  <sheetFormatPr defaultRowHeight="14.4" x14ac:dyDescent="0.3"/>
  <cols>
    <col min="1" max="1" width="11.6640625" bestFit="1" customWidth="1"/>
    <col min="2" max="2" width="10" bestFit="1" customWidth="1"/>
    <col min="3" max="3" width="11.6640625" bestFit="1" customWidth="1"/>
    <col min="6" max="6" width="19.44140625" bestFit="1" customWidth="1"/>
  </cols>
  <sheetData>
    <row r="1" spans="1:6" x14ac:dyDescent="0.3">
      <c r="A1" t="s">
        <v>3</v>
      </c>
      <c r="B1" t="s">
        <v>4</v>
      </c>
      <c r="C1" t="s">
        <v>14</v>
      </c>
      <c r="D1" t="s">
        <v>24</v>
      </c>
      <c r="E1" t="s">
        <v>25</v>
      </c>
      <c r="F1" t="s">
        <v>0</v>
      </c>
    </row>
    <row r="2" spans="1:6" x14ac:dyDescent="0.3">
      <c r="A2" t="s">
        <v>6</v>
      </c>
      <c r="B2">
        <v>62</v>
      </c>
      <c r="C2" s="8">
        <v>56.8</v>
      </c>
      <c r="D2">
        <f t="shared" ref="D2:D23" si="0">ROUNDDOWN(RANK(C2,$C$2:$C$83,1),0)</f>
        <v>1</v>
      </c>
      <c r="E2">
        <f t="shared" ref="E2:E3" si="1">101-D2</f>
        <v>100</v>
      </c>
      <c r="F2" t="str">
        <f>VLOOKUP(B2,Athlete!A:B,2,FALSE)</f>
        <v>E&amp;E A</v>
      </c>
    </row>
    <row r="3" spans="1:6" x14ac:dyDescent="0.3">
      <c r="A3" t="s">
        <v>6</v>
      </c>
      <c r="B3">
        <v>240</v>
      </c>
      <c r="C3" s="8">
        <v>57.5</v>
      </c>
      <c r="D3">
        <f t="shared" si="0"/>
        <v>2</v>
      </c>
      <c r="E3">
        <f t="shared" si="1"/>
        <v>99</v>
      </c>
      <c r="F3" t="str">
        <f>VLOOKUP(B3,Athlete!A:B,2,FALSE)</f>
        <v>Wimbledon College B</v>
      </c>
    </row>
    <row r="4" spans="1:6" x14ac:dyDescent="0.3">
      <c r="A4" t="s">
        <v>6</v>
      </c>
      <c r="B4">
        <v>220</v>
      </c>
      <c r="C4">
        <v>58.9</v>
      </c>
      <c r="D4">
        <f t="shared" si="0"/>
        <v>4</v>
      </c>
      <c r="E4">
        <f t="shared" ref="E4:E23" si="2">101-D4</f>
        <v>97</v>
      </c>
      <c r="F4" t="str">
        <f>VLOOKUP(B4,Athlete!A:B,2,FALSE)</f>
        <v xml:space="preserve">Waverley AC </v>
      </c>
    </row>
    <row r="5" spans="1:6" x14ac:dyDescent="0.3">
      <c r="A5" t="s">
        <v>6</v>
      </c>
      <c r="B5">
        <v>34</v>
      </c>
      <c r="C5">
        <v>60.8</v>
      </c>
      <c r="D5">
        <f t="shared" si="0"/>
        <v>9</v>
      </c>
      <c r="E5">
        <f t="shared" si="2"/>
        <v>92</v>
      </c>
      <c r="F5" t="str">
        <f>VLOOKUP(B5,Athlete!A:B,2,FALSE)</f>
        <v>DMV A</v>
      </c>
    </row>
    <row r="6" spans="1:6" x14ac:dyDescent="0.3">
      <c r="A6" t="s">
        <v>6</v>
      </c>
      <c r="B6">
        <v>119</v>
      </c>
      <c r="C6">
        <v>60.9</v>
      </c>
      <c r="D6">
        <f t="shared" si="0"/>
        <v>10</v>
      </c>
      <c r="E6">
        <f t="shared" si="2"/>
        <v>91</v>
      </c>
      <c r="F6" t="str">
        <f>VLOOKUP(B6,Athlete!A:B,2,FALSE)</f>
        <v>GGACU13BA</v>
      </c>
    </row>
    <row r="7" spans="1:6" x14ac:dyDescent="0.3">
      <c r="A7" t="s">
        <v>6</v>
      </c>
      <c r="B7">
        <v>61</v>
      </c>
      <c r="C7">
        <v>60</v>
      </c>
      <c r="D7">
        <f t="shared" si="0"/>
        <v>7</v>
      </c>
      <c r="E7">
        <f t="shared" si="2"/>
        <v>94</v>
      </c>
      <c r="F7" t="str">
        <f>VLOOKUP(B7,Athlete!A:B,2,FALSE)</f>
        <v>E&amp;E A</v>
      </c>
    </row>
    <row r="8" spans="1:6" x14ac:dyDescent="0.3">
      <c r="A8" t="s">
        <v>6</v>
      </c>
      <c r="B8">
        <v>33</v>
      </c>
      <c r="C8">
        <v>61.1</v>
      </c>
      <c r="D8">
        <f t="shared" si="0"/>
        <v>11</v>
      </c>
      <c r="E8">
        <f t="shared" si="2"/>
        <v>90</v>
      </c>
      <c r="F8" t="str">
        <f>VLOOKUP(B8,Athlete!A:B,2,FALSE)</f>
        <v>DMV A</v>
      </c>
    </row>
    <row r="9" spans="1:6" x14ac:dyDescent="0.3">
      <c r="A9" t="s">
        <v>6</v>
      </c>
      <c r="B9">
        <v>12</v>
      </c>
      <c r="C9">
        <v>61.7</v>
      </c>
      <c r="D9">
        <f t="shared" si="0"/>
        <v>13</v>
      </c>
      <c r="E9">
        <f t="shared" si="2"/>
        <v>88</v>
      </c>
      <c r="F9" t="str">
        <f>VLOOKUP(B9,Athlete!A:B,2,FALSE)</f>
        <v>CADAC A</v>
      </c>
    </row>
    <row r="10" spans="1:6" x14ac:dyDescent="0.3">
      <c r="A10" t="s">
        <v>6</v>
      </c>
      <c r="B10">
        <v>118</v>
      </c>
      <c r="C10">
        <v>63</v>
      </c>
      <c r="D10">
        <f t="shared" si="0"/>
        <v>17</v>
      </c>
      <c r="E10">
        <f t="shared" si="2"/>
        <v>84</v>
      </c>
      <c r="F10" t="str">
        <f>VLOOKUP(B10,Athlete!A:B,2,FALSE)</f>
        <v>GGACU13BA</v>
      </c>
    </row>
    <row r="11" spans="1:6" x14ac:dyDescent="0.3">
      <c r="A11" t="s">
        <v>6</v>
      </c>
      <c r="B11">
        <v>234</v>
      </c>
      <c r="C11">
        <v>65.900000000000006</v>
      </c>
      <c r="D11">
        <f t="shared" si="0"/>
        <v>20</v>
      </c>
      <c r="E11">
        <f t="shared" si="2"/>
        <v>81</v>
      </c>
      <c r="F11" t="str">
        <f>VLOOKUP(B11,Athlete!A:B,2,FALSE)</f>
        <v>Wimbledon College A</v>
      </c>
    </row>
    <row r="12" spans="1:6" x14ac:dyDescent="0.3">
      <c r="A12" t="s">
        <v>6</v>
      </c>
      <c r="B12">
        <v>124</v>
      </c>
      <c r="C12">
        <v>61.4</v>
      </c>
      <c r="D12">
        <f t="shared" si="0"/>
        <v>12</v>
      </c>
      <c r="E12">
        <f t="shared" si="2"/>
        <v>89</v>
      </c>
      <c r="F12" t="str">
        <f>VLOOKUP(B12,Athlete!A:B,2,FALSE)</f>
        <v>GGACU13BB</v>
      </c>
    </row>
    <row r="13" spans="1:6" x14ac:dyDescent="0.3">
      <c r="A13" t="s">
        <v>6</v>
      </c>
      <c r="B13">
        <v>39</v>
      </c>
      <c r="C13">
        <v>62.4</v>
      </c>
      <c r="D13">
        <f t="shared" si="0"/>
        <v>16</v>
      </c>
      <c r="E13">
        <f t="shared" si="2"/>
        <v>85</v>
      </c>
      <c r="F13" t="str">
        <f>VLOOKUP(B13,Athlete!A:B,2,FALSE)</f>
        <v>DMV B</v>
      </c>
    </row>
    <row r="14" spans="1:6" x14ac:dyDescent="0.3">
      <c r="A14" t="s">
        <v>6</v>
      </c>
      <c r="B14">
        <v>174</v>
      </c>
      <c r="C14">
        <v>63.2</v>
      </c>
      <c r="D14">
        <f t="shared" si="0"/>
        <v>18</v>
      </c>
      <c r="E14">
        <f t="shared" si="2"/>
        <v>83</v>
      </c>
      <c r="F14" t="str">
        <f>VLOOKUP(B14,Athlete!A:B,2,FALSE)</f>
        <v>IMPACT</v>
      </c>
    </row>
    <row r="15" spans="1:6" x14ac:dyDescent="0.3">
      <c r="A15" t="s">
        <v>6</v>
      </c>
      <c r="B15">
        <v>13</v>
      </c>
      <c r="C15">
        <v>64.3</v>
      </c>
      <c r="D15">
        <f t="shared" si="0"/>
        <v>19</v>
      </c>
      <c r="E15">
        <f t="shared" si="2"/>
        <v>82</v>
      </c>
      <c r="F15" t="str">
        <f>VLOOKUP(B15,Athlete!A:B,2,FALSE)</f>
        <v>CADAC A</v>
      </c>
    </row>
    <row r="16" spans="1:6" x14ac:dyDescent="0.3">
      <c r="A16" t="s">
        <v>6</v>
      </c>
      <c r="B16">
        <v>235</v>
      </c>
      <c r="C16">
        <v>67</v>
      </c>
      <c r="D16">
        <f t="shared" si="0"/>
        <v>21</v>
      </c>
      <c r="E16">
        <f t="shared" si="2"/>
        <v>80</v>
      </c>
      <c r="F16" t="str">
        <f>VLOOKUP(B16,Athlete!A:B,2,FALSE)</f>
        <v>Wimbledon College B</v>
      </c>
    </row>
    <row r="17" spans="1:6" x14ac:dyDescent="0.3">
      <c r="A17" t="s">
        <v>6</v>
      </c>
      <c r="B17">
        <v>134</v>
      </c>
      <c r="C17">
        <v>59.7</v>
      </c>
      <c r="D17">
        <f t="shared" si="0"/>
        <v>6</v>
      </c>
      <c r="E17">
        <f t="shared" si="2"/>
        <v>95</v>
      </c>
      <c r="F17" t="str">
        <f>VLOOKUP(B17,Athlete!A:B,2,FALSE)</f>
        <v>HHH</v>
      </c>
    </row>
    <row r="18" spans="1:6" x14ac:dyDescent="0.3">
      <c r="A18" t="s">
        <v>6</v>
      </c>
      <c r="B18">
        <v>122</v>
      </c>
      <c r="C18">
        <v>60.1</v>
      </c>
      <c r="D18">
        <f t="shared" si="0"/>
        <v>8</v>
      </c>
      <c r="E18">
        <f t="shared" si="2"/>
        <v>93</v>
      </c>
      <c r="F18" t="str">
        <f>VLOOKUP(B18,Athlete!A:B,2,FALSE)</f>
        <v>GGACU13BB</v>
      </c>
    </row>
    <row r="19" spans="1:6" x14ac:dyDescent="0.3">
      <c r="A19" t="s">
        <v>6</v>
      </c>
      <c r="B19">
        <v>40</v>
      </c>
      <c r="C19">
        <v>62</v>
      </c>
      <c r="D19">
        <f t="shared" si="0"/>
        <v>14</v>
      </c>
      <c r="E19">
        <f t="shared" si="2"/>
        <v>87</v>
      </c>
      <c r="F19" t="str">
        <f>VLOOKUP(B19,Athlete!A:B,2,FALSE)</f>
        <v>DMV B</v>
      </c>
    </row>
    <row r="20" spans="1:6" x14ac:dyDescent="0.3">
      <c r="A20" t="s">
        <v>6</v>
      </c>
      <c r="B20">
        <v>173</v>
      </c>
      <c r="C20">
        <v>62.3</v>
      </c>
      <c r="D20">
        <f t="shared" si="0"/>
        <v>15</v>
      </c>
      <c r="E20">
        <f t="shared" si="2"/>
        <v>86</v>
      </c>
      <c r="F20" t="str">
        <f>VLOOKUP(B20,Athlete!A:B,2,FALSE)</f>
        <v>IMPACT</v>
      </c>
    </row>
    <row r="21" spans="1:6" x14ac:dyDescent="0.3">
      <c r="A21" t="s">
        <v>6</v>
      </c>
      <c r="B21">
        <v>219</v>
      </c>
      <c r="C21">
        <v>57.5</v>
      </c>
      <c r="D21">
        <f t="shared" si="0"/>
        <v>2</v>
      </c>
      <c r="E21">
        <f t="shared" si="2"/>
        <v>99</v>
      </c>
      <c r="F21" t="str">
        <f>VLOOKUP(B21,Athlete!A:B,2,FALSE)</f>
        <v xml:space="preserve">Waverley AC </v>
      </c>
    </row>
    <row r="22" spans="1:6" x14ac:dyDescent="0.3">
      <c r="A22" t="s">
        <v>6</v>
      </c>
      <c r="B22">
        <v>67</v>
      </c>
      <c r="C22">
        <v>59.3</v>
      </c>
      <c r="D22">
        <f t="shared" si="0"/>
        <v>5</v>
      </c>
      <c r="E22">
        <f t="shared" si="2"/>
        <v>96</v>
      </c>
      <c r="F22" t="str">
        <f>VLOOKUP(B22,Athlete!A:B,2,FALSE)</f>
        <v>E&amp;E B</v>
      </c>
    </row>
    <row r="23" spans="1:6" x14ac:dyDescent="0.3">
      <c r="A23" t="s">
        <v>6</v>
      </c>
      <c r="B23">
        <v>231</v>
      </c>
      <c r="C23">
        <v>80.5</v>
      </c>
      <c r="D23">
        <f t="shared" si="0"/>
        <v>22</v>
      </c>
      <c r="E23">
        <f t="shared" si="2"/>
        <v>79</v>
      </c>
      <c r="F23" t="str">
        <f>VLOOKUP(B23,Athlete!A:B,2,FALSE)</f>
        <v>Wimbledon College A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3B7D6-7C96-4A8B-90CE-F0CC71D7DCD6}">
  <dimension ref="A1:F18"/>
  <sheetViews>
    <sheetView zoomScaleNormal="100" workbookViewId="0"/>
  </sheetViews>
  <sheetFormatPr defaultRowHeight="14.4" x14ac:dyDescent="0.3"/>
  <cols>
    <col min="1" max="1" width="11.6640625" bestFit="1" customWidth="1"/>
    <col min="2" max="2" width="10" bestFit="1" customWidth="1"/>
    <col min="3" max="3" width="11.6640625" bestFit="1" customWidth="1"/>
    <col min="6" max="6" width="21.33203125" bestFit="1" customWidth="1"/>
  </cols>
  <sheetData>
    <row r="1" spans="1:6" x14ac:dyDescent="0.3">
      <c r="A1" t="s">
        <v>3</v>
      </c>
      <c r="B1" t="s">
        <v>4</v>
      </c>
      <c r="C1" t="s">
        <v>14</v>
      </c>
      <c r="D1" t="s">
        <v>24</v>
      </c>
      <c r="E1" t="s">
        <v>25</v>
      </c>
      <c r="F1" t="s">
        <v>0</v>
      </c>
    </row>
    <row r="2" spans="1:6" x14ac:dyDescent="0.3">
      <c r="A2" t="s">
        <v>7</v>
      </c>
      <c r="B2">
        <v>117</v>
      </c>
      <c r="C2">
        <v>88.2</v>
      </c>
      <c r="D2">
        <f>ROUNDDOWN(RANK(C2,$C$2:$C$87,1),0)</f>
        <v>1</v>
      </c>
      <c r="E2">
        <f t="shared" ref="E2:E3" si="0">101-D2</f>
        <v>100</v>
      </c>
      <c r="F2" t="str">
        <f>VLOOKUP(B2,Athlete!A:B,2,FALSE)</f>
        <v>GGACU13BA</v>
      </c>
    </row>
    <row r="3" spans="1:6" x14ac:dyDescent="0.3">
      <c r="A3" t="s">
        <v>7</v>
      </c>
      <c r="B3">
        <v>170</v>
      </c>
      <c r="C3">
        <v>88.9</v>
      </c>
      <c r="D3">
        <f>ROUNDDOWN(RANK(C3,$C$2:$C$87,1),0)</f>
        <v>2</v>
      </c>
      <c r="E3">
        <f t="shared" si="0"/>
        <v>99</v>
      </c>
      <c r="F3" t="str">
        <f>VLOOKUP(B3,Athlete!A:B,2,FALSE)</f>
        <v>IMPACT</v>
      </c>
    </row>
    <row r="4" spans="1:6" x14ac:dyDescent="0.3">
      <c r="A4" t="s">
        <v>7</v>
      </c>
      <c r="B4">
        <v>236</v>
      </c>
      <c r="C4">
        <v>95.9</v>
      </c>
      <c r="D4">
        <f t="shared" ref="D4:D18" si="1">ROUNDDOWN(RANK(C4,$C$2:$C$87,1),0)</f>
        <v>5</v>
      </c>
      <c r="E4">
        <f t="shared" ref="E4:E18" si="2">101-D4</f>
        <v>96</v>
      </c>
      <c r="F4" t="str">
        <f>VLOOKUP(B4,Athlete!A:B,2,FALSE)</f>
        <v>Wimbledon College B</v>
      </c>
    </row>
    <row r="5" spans="1:6" x14ac:dyDescent="0.3">
      <c r="A5" t="s">
        <v>7</v>
      </c>
      <c r="B5">
        <v>237</v>
      </c>
      <c r="C5">
        <v>96.9</v>
      </c>
      <c r="D5">
        <f t="shared" si="1"/>
        <v>7</v>
      </c>
      <c r="E5">
        <f t="shared" si="2"/>
        <v>94</v>
      </c>
      <c r="F5" t="str">
        <f>VLOOKUP(B5,Athlete!A:B,2,FALSE)</f>
        <v>Wimbledon College B</v>
      </c>
    </row>
    <row r="6" spans="1:6" x14ac:dyDescent="0.3">
      <c r="A6" t="s">
        <v>7</v>
      </c>
      <c r="B6">
        <v>115</v>
      </c>
      <c r="C6">
        <v>93</v>
      </c>
      <c r="D6">
        <f t="shared" si="1"/>
        <v>3</v>
      </c>
      <c r="E6">
        <f t="shared" si="2"/>
        <v>98</v>
      </c>
      <c r="F6" t="str">
        <f>VLOOKUP(B6,Athlete!A:B,2,FALSE)</f>
        <v>GGACU13BA</v>
      </c>
    </row>
    <row r="7" spans="1:6" x14ac:dyDescent="0.3">
      <c r="A7" t="s">
        <v>7</v>
      </c>
      <c r="B7">
        <v>35</v>
      </c>
      <c r="C7">
        <v>95.9</v>
      </c>
      <c r="D7">
        <f t="shared" si="1"/>
        <v>5</v>
      </c>
      <c r="E7">
        <f t="shared" si="2"/>
        <v>96</v>
      </c>
      <c r="F7" t="str">
        <f>VLOOKUP(B7,Athlete!A:B,2,FALSE)</f>
        <v>DMV A</v>
      </c>
    </row>
    <row r="8" spans="1:6" x14ac:dyDescent="0.3">
      <c r="A8" t="s">
        <v>7</v>
      </c>
      <c r="B8">
        <v>14</v>
      </c>
      <c r="C8">
        <v>97</v>
      </c>
      <c r="D8">
        <f t="shared" si="1"/>
        <v>8</v>
      </c>
      <c r="E8">
        <f t="shared" si="2"/>
        <v>93</v>
      </c>
      <c r="F8" t="str">
        <f>VLOOKUP(B8,Athlete!A:B,2,FALSE)</f>
        <v>CADAC A</v>
      </c>
    </row>
    <row r="9" spans="1:6" x14ac:dyDescent="0.3">
      <c r="A9" t="s">
        <v>7</v>
      </c>
      <c r="B9">
        <v>172</v>
      </c>
      <c r="C9">
        <v>102.8</v>
      </c>
      <c r="D9">
        <f t="shared" si="1"/>
        <v>13</v>
      </c>
      <c r="E9">
        <f t="shared" si="2"/>
        <v>88</v>
      </c>
      <c r="F9" t="str">
        <f>VLOOKUP(B9,Athlete!A:B,2,FALSE)</f>
        <v>IMPACT</v>
      </c>
    </row>
    <row r="10" spans="1:6" x14ac:dyDescent="0.3">
      <c r="A10" t="s">
        <v>7</v>
      </c>
      <c r="B10">
        <v>229</v>
      </c>
      <c r="C10">
        <v>103.7</v>
      </c>
      <c r="D10">
        <f t="shared" si="1"/>
        <v>15</v>
      </c>
      <c r="E10">
        <f t="shared" si="2"/>
        <v>86</v>
      </c>
      <c r="F10" t="str">
        <f>VLOOKUP(B10,Athlete!A:B,2,FALSE)</f>
        <v>Wimbledon College A</v>
      </c>
    </row>
    <row r="11" spans="1:6" x14ac:dyDescent="0.3">
      <c r="A11" t="s">
        <v>7</v>
      </c>
      <c r="B11">
        <v>187</v>
      </c>
      <c r="C11">
        <v>94.9</v>
      </c>
      <c r="D11">
        <f t="shared" si="1"/>
        <v>4</v>
      </c>
      <c r="E11">
        <f t="shared" si="2"/>
        <v>97</v>
      </c>
      <c r="F11" t="str">
        <f>VLOOKUP(B11,Athlete!A:B,2,FALSE)</f>
        <v>WALTON</v>
      </c>
    </row>
    <row r="12" spans="1:6" x14ac:dyDescent="0.3">
      <c r="A12" t="s">
        <v>7</v>
      </c>
      <c r="B12">
        <v>126</v>
      </c>
      <c r="C12">
        <v>97.2</v>
      </c>
      <c r="D12">
        <f t="shared" si="1"/>
        <v>9</v>
      </c>
      <c r="E12">
        <f t="shared" si="2"/>
        <v>92</v>
      </c>
      <c r="F12" t="str">
        <f>VLOOKUP(B12,Athlete!A:B,2,FALSE)</f>
        <v>GGACU13BB</v>
      </c>
    </row>
    <row r="13" spans="1:6" x14ac:dyDescent="0.3">
      <c r="A13" t="s">
        <v>7</v>
      </c>
      <c r="B13">
        <v>36</v>
      </c>
      <c r="C13">
        <v>100.4</v>
      </c>
      <c r="D13">
        <f t="shared" si="1"/>
        <v>11</v>
      </c>
      <c r="E13">
        <f t="shared" si="2"/>
        <v>90</v>
      </c>
      <c r="F13" t="str">
        <f>VLOOKUP(B13,Athlete!A:B,2,FALSE)</f>
        <v>DMV A</v>
      </c>
    </row>
    <row r="14" spans="1:6" x14ac:dyDescent="0.3">
      <c r="A14" t="s">
        <v>7</v>
      </c>
      <c r="B14">
        <v>230</v>
      </c>
      <c r="C14">
        <v>103.1</v>
      </c>
      <c r="D14">
        <f t="shared" si="1"/>
        <v>14</v>
      </c>
      <c r="E14">
        <f t="shared" si="2"/>
        <v>87</v>
      </c>
      <c r="F14" t="str">
        <f>VLOOKUP(B14,Athlete!A:B,2,FALSE)</f>
        <v>Wimbledon College A</v>
      </c>
    </row>
    <row r="15" spans="1:6" x14ac:dyDescent="0.3">
      <c r="A15" t="s">
        <v>7</v>
      </c>
      <c r="B15">
        <v>125</v>
      </c>
      <c r="C15">
        <v>98.5</v>
      </c>
      <c r="D15">
        <f t="shared" si="1"/>
        <v>10</v>
      </c>
      <c r="E15">
        <f t="shared" si="2"/>
        <v>91</v>
      </c>
      <c r="F15" t="str">
        <f>VLOOKUP(B15,Athlete!A:B,2,FALSE)</f>
        <v>GGACU13BB</v>
      </c>
    </row>
    <row r="16" spans="1:6" x14ac:dyDescent="0.3">
      <c r="A16" t="s">
        <v>7</v>
      </c>
      <c r="B16">
        <v>15</v>
      </c>
      <c r="C16">
        <v>101.6</v>
      </c>
      <c r="D16">
        <f t="shared" si="1"/>
        <v>12</v>
      </c>
      <c r="E16">
        <f t="shared" si="2"/>
        <v>89</v>
      </c>
      <c r="F16" t="str">
        <f>VLOOKUP(B16,Athlete!A:B,2,FALSE)</f>
        <v>CADAC A</v>
      </c>
    </row>
    <row r="17" spans="1:6" x14ac:dyDescent="0.3">
      <c r="A17" t="s">
        <v>7</v>
      </c>
      <c r="B17">
        <v>41</v>
      </c>
      <c r="C17">
        <v>107.5</v>
      </c>
      <c r="D17">
        <f t="shared" si="1"/>
        <v>16</v>
      </c>
      <c r="E17">
        <f t="shared" si="2"/>
        <v>85</v>
      </c>
      <c r="F17" t="str">
        <f>VLOOKUP(B17,Athlete!A:B,2,FALSE)</f>
        <v>DMV B</v>
      </c>
    </row>
    <row r="18" spans="1:6" x14ac:dyDescent="0.3">
      <c r="A18" t="s">
        <v>7</v>
      </c>
      <c r="B18">
        <v>42</v>
      </c>
      <c r="C18">
        <v>109.9</v>
      </c>
      <c r="D18">
        <f t="shared" si="1"/>
        <v>17</v>
      </c>
      <c r="E18">
        <f t="shared" si="2"/>
        <v>84</v>
      </c>
      <c r="F18" t="str">
        <f>VLOOKUP(B18,Athlete!A:B,2,FALSE)</f>
        <v>DMV B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9E04D-A540-41C6-B8E4-6CAAE292515E}">
  <dimension ref="A1:F20"/>
  <sheetViews>
    <sheetView workbookViewId="0"/>
  </sheetViews>
  <sheetFormatPr defaultRowHeight="14.4" x14ac:dyDescent="0.3"/>
  <cols>
    <col min="1" max="1" width="11.6640625" bestFit="1" customWidth="1"/>
    <col min="2" max="2" width="10" bestFit="1" customWidth="1"/>
    <col min="3" max="3" width="13.5546875" bestFit="1" customWidth="1"/>
    <col min="4" max="4" width="10.6640625" bestFit="1" customWidth="1"/>
    <col min="6" max="6" width="19.44140625" bestFit="1" customWidth="1"/>
  </cols>
  <sheetData>
    <row r="1" spans="1:6" x14ac:dyDescent="0.3">
      <c r="A1" t="s">
        <v>3</v>
      </c>
      <c r="B1" t="s">
        <v>4</v>
      </c>
      <c r="C1" t="s">
        <v>15</v>
      </c>
      <c r="D1" t="s">
        <v>24</v>
      </c>
      <c r="E1" t="s">
        <v>25</v>
      </c>
      <c r="F1" t="s">
        <v>0</v>
      </c>
    </row>
    <row r="2" spans="1:6" x14ac:dyDescent="0.3">
      <c r="A2" t="s">
        <v>17</v>
      </c>
      <c r="B2">
        <v>239</v>
      </c>
      <c r="C2">
        <v>5.69</v>
      </c>
      <c r="D2">
        <f>ROUNDDOWN(_xlfn.RANK.AVG(C2,$C$2:$C$100,0),0)</f>
        <v>6</v>
      </c>
      <c r="E2">
        <f>101-D2</f>
        <v>95</v>
      </c>
      <c r="F2" t="str">
        <f>VLOOKUP(B2,Athlete!A:B,2,FALSE)</f>
        <v>Wimbledon College B</v>
      </c>
    </row>
    <row r="3" spans="1:6" x14ac:dyDescent="0.3">
      <c r="A3" t="s">
        <v>17</v>
      </c>
      <c r="B3">
        <v>13</v>
      </c>
      <c r="C3">
        <v>4.95</v>
      </c>
      <c r="D3">
        <f>ROUNDDOWN(_xlfn.RANK.AVG(C3,$C$2:$C$100,0),0)</f>
        <v>13</v>
      </c>
      <c r="E3">
        <f t="shared" ref="E3:E4" si="0">101-D3</f>
        <v>88</v>
      </c>
      <c r="F3" t="str">
        <f>VLOOKUP(B3,Athlete!A:B,2,FALSE)</f>
        <v>CADAC A</v>
      </c>
    </row>
    <row r="4" spans="1:6" x14ac:dyDescent="0.3">
      <c r="A4" t="s">
        <v>17</v>
      </c>
      <c r="B4">
        <v>219</v>
      </c>
      <c r="C4">
        <v>6.85</v>
      </c>
      <c r="D4">
        <f t="shared" ref="D4:D20" si="1">ROUNDDOWN(_xlfn.RANK.AVG(C4,$C$2:$C$100,0),0)</f>
        <v>1</v>
      </c>
      <c r="E4">
        <f t="shared" si="0"/>
        <v>100</v>
      </c>
      <c r="F4" t="str">
        <f>VLOOKUP(B4,Athlete!A:B,2,FALSE)</f>
        <v xml:space="preserve">Waverley AC </v>
      </c>
    </row>
    <row r="5" spans="1:6" x14ac:dyDescent="0.3">
      <c r="A5" t="s">
        <v>17</v>
      </c>
      <c r="B5">
        <v>237</v>
      </c>
      <c r="C5">
        <v>6.06</v>
      </c>
      <c r="D5">
        <f t="shared" si="1"/>
        <v>3</v>
      </c>
      <c r="E5">
        <f t="shared" ref="E5:E20" si="2">101-D5</f>
        <v>98</v>
      </c>
      <c r="F5" t="str">
        <f>VLOOKUP(B5,Athlete!A:B,2,FALSE)</f>
        <v>Wimbledon College B</v>
      </c>
    </row>
    <row r="6" spans="1:6" x14ac:dyDescent="0.3">
      <c r="A6" t="s">
        <v>17</v>
      </c>
      <c r="B6">
        <v>61</v>
      </c>
      <c r="C6">
        <v>5.94</v>
      </c>
      <c r="D6">
        <f t="shared" si="1"/>
        <v>4</v>
      </c>
      <c r="E6">
        <f t="shared" si="2"/>
        <v>97</v>
      </c>
      <c r="F6" t="str">
        <f>VLOOKUP(B6,Athlete!A:B,2,FALSE)</f>
        <v>E&amp;E A</v>
      </c>
    </row>
    <row r="7" spans="1:6" x14ac:dyDescent="0.3">
      <c r="A7" t="s">
        <v>17</v>
      </c>
      <c r="B7">
        <v>171</v>
      </c>
      <c r="C7">
        <v>4.68</v>
      </c>
      <c r="D7">
        <f t="shared" si="1"/>
        <v>17</v>
      </c>
      <c r="E7">
        <f t="shared" si="2"/>
        <v>84</v>
      </c>
      <c r="F7" t="str">
        <f>VLOOKUP(B7,Athlete!A:B,2,FALSE)</f>
        <v>IMPACT</v>
      </c>
    </row>
    <row r="8" spans="1:6" x14ac:dyDescent="0.3">
      <c r="A8" t="s">
        <v>17</v>
      </c>
      <c r="B8">
        <v>18</v>
      </c>
      <c r="C8">
        <v>4.9400000000000004</v>
      </c>
      <c r="D8">
        <f t="shared" si="1"/>
        <v>14</v>
      </c>
      <c r="E8">
        <f t="shared" si="2"/>
        <v>87</v>
      </c>
      <c r="F8" t="str">
        <f>VLOOKUP(B8,Athlete!A:B,2,FALSE)</f>
        <v>CADAC B</v>
      </c>
    </row>
    <row r="9" spans="1:6" x14ac:dyDescent="0.3">
      <c r="A9" t="s">
        <v>17</v>
      </c>
      <c r="B9">
        <v>174</v>
      </c>
      <c r="C9">
        <v>5.36</v>
      </c>
      <c r="D9">
        <f t="shared" si="1"/>
        <v>10</v>
      </c>
      <c r="E9">
        <f t="shared" si="2"/>
        <v>91</v>
      </c>
      <c r="F9" t="str">
        <f>VLOOKUP(B9,Athlete!A:B,2,FALSE)</f>
        <v>IMPACT</v>
      </c>
    </row>
    <row r="10" spans="1:6" x14ac:dyDescent="0.3">
      <c r="A10" t="s">
        <v>17</v>
      </c>
      <c r="B10">
        <v>234</v>
      </c>
      <c r="C10">
        <v>4.03</v>
      </c>
      <c r="D10">
        <f t="shared" si="1"/>
        <v>19</v>
      </c>
      <c r="E10">
        <f t="shared" si="2"/>
        <v>82</v>
      </c>
      <c r="F10" t="str">
        <f>VLOOKUP(B10,Athlete!A:B,2,FALSE)</f>
        <v>Wimbledon College A</v>
      </c>
    </row>
    <row r="11" spans="1:6" x14ac:dyDescent="0.3">
      <c r="A11" t="s">
        <v>17</v>
      </c>
      <c r="B11">
        <v>17</v>
      </c>
      <c r="C11">
        <v>6.25</v>
      </c>
      <c r="D11">
        <f t="shared" si="1"/>
        <v>2</v>
      </c>
      <c r="E11">
        <f t="shared" si="2"/>
        <v>99</v>
      </c>
      <c r="F11" t="str">
        <f>VLOOKUP(B11,Athlete!A:B,2,FALSE)</f>
        <v>CADAC A</v>
      </c>
    </row>
    <row r="12" spans="1:6" x14ac:dyDescent="0.3">
      <c r="A12" t="s">
        <v>17</v>
      </c>
      <c r="B12">
        <v>118</v>
      </c>
      <c r="C12">
        <v>5.24</v>
      </c>
      <c r="D12">
        <f t="shared" si="1"/>
        <v>11</v>
      </c>
      <c r="E12">
        <f t="shared" si="2"/>
        <v>90</v>
      </c>
      <c r="F12" t="str">
        <f>VLOOKUP(B12,Athlete!A:B,2,FALSE)</f>
        <v>GGACU13BA</v>
      </c>
    </row>
    <row r="13" spans="1:6" x14ac:dyDescent="0.3">
      <c r="A13" t="s">
        <v>17</v>
      </c>
      <c r="B13">
        <v>124</v>
      </c>
      <c r="C13">
        <v>5.78</v>
      </c>
      <c r="D13">
        <f t="shared" si="1"/>
        <v>5</v>
      </c>
      <c r="E13">
        <f t="shared" si="2"/>
        <v>96</v>
      </c>
      <c r="F13" t="str">
        <f>VLOOKUP(B13,Athlete!A:B,2,FALSE)</f>
        <v>GGACU13BB</v>
      </c>
    </row>
    <row r="14" spans="1:6" x14ac:dyDescent="0.3">
      <c r="A14" t="s">
        <v>17</v>
      </c>
      <c r="B14">
        <v>119</v>
      </c>
      <c r="C14">
        <v>5.62</v>
      </c>
      <c r="D14">
        <f t="shared" si="1"/>
        <v>7</v>
      </c>
      <c r="E14">
        <f t="shared" si="2"/>
        <v>94</v>
      </c>
      <c r="F14" t="str">
        <f>VLOOKUP(B14,Athlete!A:B,2,FALSE)</f>
        <v>GGACU13BA</v>
      </c>
    </row>
    <row r="15" spans="1:6" x14ac:dyDescent="0.3">
      <c r="A15" t="s">
        <v>17</v>
      </c>
      <c r="B15">
        <v>229</v>
      </c>
      <c r="C15">
        <v>5.45</v>
      </c>
      <c r="D15">
        <f t="shared" si="1"/>
        <v>9</v>
      </c>
      <c r="E15">
        <f t="shared" si="2"/>
        <v>92</v>
      </c>
      <c r="F15" t="str">
        <f>VLOOKUP(B15,Athlete!A:B,2,FALSE)</f>
        <v>Wimbledon College A</v>
      </c>
    </row>
    <row r="16" spans="1:6" x14ac:dyDescent="0.3">
      <c r="A16" t="s">
        <v>17</v>
      </c>
      <c r="B16">
        <v>33</v>
      </c>
      <c r="C16">
        <v>5.24</v>
      </c>
      <c r="D16">
        <f t="shared" si="1"/>
        <v>11</v>
      </c>
      <c r="E16">
        <f t="shared" si="2"/>
        <v>90</v>
      </c>
      <c r="F16" t="str">
        <f>VLOOKUP(B16,Athlete!A:B,2,FALSE)</f>
        <v>DMV A</v>
      </c>
    </row>
    <row r="17" spans="1:6" x14ac:dyDescent="0.3">
      <c r="A17" t="s">
        <v>17</v>
      </c>
      <c r="B17">
        <v>37</v>
      </c>
      <c r="C17">
        <v>4.8499999999999996</v>
      </c>
      <c r="D17">
        <f t="shared" si="1"/>
        <v>15</v>
      </c>
      <c r="E17">
        <f t="shared" si="2"/>
        <v>86</v>
      </c>
      <c r="F17" t="str">
        <f>VLOOKUP(B17,Athlete!A:B,2,FALSE)</f>
        <v>DMV B</v>
      </c>
    </row>
    <row r="18" spans="1:6" x14ac:dyDescent="0.3">
      <c r="A18" t="s">
        <v>17</v>
      </c>
      <c r="B18">
        <v>32</v>
      </c>
      <c r="C18">
        <v>5.51</v>
      </c>
      <c r="D18">
        <f t="shared" si="1"/>
        <v>8</v>
      </c>
      <c r="E18">
        <f t="shared" si="2"/>
        <v>93</v>
      </c>
      <c r="F18" t="str">
        <f>VLOOKUP(B18,Athlete!A:B,2,FALSE)</f>
        <v>DMV A</v>
      </c>
    </row>
    <row r="19" spans="1:6" x14ac:dyDescent="0.3">
      <c r="A19" t="s">
        <v>17</v>
      </c>
      <c r="B19">
        <v>126</v>
      </c>
      <c r="C19">
        <v>4.72</v>
      </c>
      <c r="D19">
        <f t="shared" si="1"/>
        <v>16</v>
      </c>
      <c r="E19">
        <f t="shared" si="2"/>
        <v>85</v>
      </c>
      <c r="F19" t="str">
        <f>VLOOKUP(B19,Athlete!A:B,2,FALSE)</f>
        <v>GGACU13BB</v>
      </c>
    </row>
    <row r="20" spans="1:6" x14ac:dyDescent="0.3">
      <c r="A20" t="s">
        <v>17</v>
      </c>
      <c r="B20">
        <v>41</v>
      </c>
      <c r="C20">
        <v>4.5599999999999996</v>
      </c>
      <c r="D20">
        <f t="shared" si="1"/>
        <v>18</v>
      </c>
      <c r="E20">
        <f t="shared" si="2"/>
        <v>83</v>
      </c>
      <c r="F20" t="str">
        <f>VLOOKUP(B20,Athlete!A:B,2,FALSE)</f>
        <v>DMV B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70C15-16A0-4200-972B-0718E20AA630}">
  <dimension ref="A1:F3"/>
  <sheetViews>
    <sheetView workbookViewId="0"/>
  </sheetViews>
  <sheetFormatPr defaultRowHeight="14.4" x14ac:dyDescent="0.3"/>
  <cols>
    <col min="1" max="1" width="11.6640625" bestFit="1" customWidth="1"/>
    <col min="2" max="2" width="10" bestFit="1" customWidth="1"/>
    <col min="3" max="3" width="13.5546875" bestFit="1" customWidth="1"/>
    <col min="4" max="4" width="10.6640625" bestFit="1" customWidth="1"/>
    <col min="6" max="6" width="21.77734375" bestFit="1" customWidth="1"/>
  </cols>
  <sheetData>
    <row r="1" spans="1:6" x14ac:dyDescent="0.3">
      <c r="A1" t="s">
        <v>3</v>
      </c>
      <c r="B1" t="s">
        <v>4</v>
      </c>
      <c r="C1" t="s">
        <v>15</v>
      </c>
      <c r="D1" t="s">
        <v>24</v>
      </c>
      <c r="E1" t="s">
        <v>25</v>
      </c>
      <c r="F1" t="s">
        <v>0</v>
      </c>
    </row>
    <row r="2" spans="1:6" x14ac:dyDescent="0.3">
      <c r="A2" t="s">
        <v>18</v>
      </c>
      <c r="D2" t="e">
        <f>ROUNDDOWN(_xlfn.RANK.AVG(C2,$C$2:$C$100,0),0)</f>
        <v>#N/A</v>
      </c>
      <c r="E2" t="e">
        <f>101-D2</f>
        <v>#N/A</v>
      </c>
      <c r="F2" t="e">
        <f>VLOOKUP(B2,Athlete!A:B,2,FALSE)</f>
        <v>#N/A</v>
      </c>
    </row>
    <row r="3" spans="1:6" x14ac:dyDescent="0.3">
      <c r="A3" t="s">
        <v>18</v>
      </c>
      <c r="D3" t="e">
        <f>ROUNDDOWN(_xlfn.RANK.AVG(C3,$C$2:$C$100,0),0)</f>
        <v>#N/A</v>
      </c>
      <c r="E3" t="e">
        <f t="shared" ref="E3" si="0">101-D3</f>
        <v>#N/A</v>
      </c>
      <c r="F3" t="e">
        <f>VLOOKUP(B3,Athlete!A:B,2,FALSE)</f>
        <v>#N/A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1476F-21D9-42A2-A6AD-2A074F26711A}">
  <dimension ref="A1:F23"/>
  <sheetViews>
    <sheetView workbookViewId="0"/>
  </sheetViews>
  <sheetFormatPr defaultRowHeight="14.4" x14ac:dyDescent="0.3"/>
  <cols>
    <col min="1" max="1" width="11.6640625" bestFit="1" customWidth="1"/>
    <col min="2" max="2" width="10" bestFit="1" customWidth="1"/>
    <col min="3" max="3" width="13.5546875" bestFit="1" customWidth="1"/>
    <col min="4" max="4" width="10.6640625" bestFit="1" customWidth="1"/>
    <col min="6" max="6" width="19.44140625" bestFit="1" customWidth="1"/>
  </cols>
  <sheetData>
    <row r="1" spans="1:6" x14ac:dyDescent="0.3">
      <c r="A1" t="s">
        <v>3</v>
      </c>
      <c r="B1" t="s">
        <v>4</v>
      </c>
      <c r="C1" t="s">
        <v>15</v>
      </c>
      <c r="D1" t="s">
        <v>24</v>
      </c>
      <c r="E1" t="s">
        <v>25</v>
      </c>
      <c r="F1" t="s">
        <v>0</v>
      </c>
    </row>
    <row r="2" spans="1:6" x14ac:dyDescent="0.3">
      <c r="A2" t="s">
        <v>19</v>
      </c>
      <c r="B2">
        <v>115</v>
      </c>
      <c r="C2">
        <v>2.2400000000000002</v>
      </c>
      <c r="D2">
        <f>ROUNDDOWN(_xlfn.RANK.AVG(C2,$C$2:$C$81,0),0)</f>
        <v>1</v>
      </c>
      <c r="E2">
        <f t="shared" ref="E2:E3" si="0">101-D2</f>
        <v>100</v>
      </c>
      <c r="F2" t="str">
        <f>VLOOKUP(B2,Athlete!A:B,2,FALSE)</f>
        <v>GGACU13BA</v>
      </c>
    </row>
    <row r="3" spans="1:6" x14ac:dyDescent="0.3">
      <c r="A3" t="s">
        <v>19</v>
      </c>
      <c r="B3">
        <v>220</v>
      </c>
      <c r="C3">
        <v>1.74</v>
      </c>
      <c r="D3">
        <f>ROUNDDOWN(_xlfn.RANK.AVG(C3,$C$2:$C$81,0),0)</f>
        <v>15</v>
      </c>
      <c r="E3">
        <f t="shared" si="0"/>
        <v>86</v>
      </c>
      <c r="F3" t="str">
        <f>VLOOKUP(B3,Athlete!A:B,2,FALSE)</f>
        <v xml:space="preserve">Waverley AC </v>
      </c>
    </row>
    <row r="4" spans="1:6" x14ac:dyDescent="0.3">
      <c r="A4" t="s">
        <v>19</v>
      </c>
      <c r="B4">
        <v>135</v>
      </c>
      <c r="C4">
        <v>2.14</v>
      </c>
      <c r="D4">
        <f>ROUNDDOWN(_xlfn.RANK.AVG(C4,$C$2:$C$81,0),0)</f>
        <v>2</v>
      </c>
      <c r="E4">
        <f t="shared" ref="E4:E23" si="1">101-D4</f>
        <v>99</v>
      </c>
      <c r="F4" t="str">
        <f>VLOOKUP(B4,Athlete!A:B,2,FALSE)</f>
        <v>HHH</v>
      </c>
    </row>
    <row r="5" spans="1:6" x14ac:dyDescent="0.3">
      <c r="A5" t="s">
        <v>19</v>
      </c>
      <c r="B5">
        <v>116</v>
      </c>
      <c r="C5">
        <v>1.9</v>
      </c>
      <c r="D5">
        <f>ROUNDDOWN(_xlfn.RANK.AVG(C5,$C$2:$C$81,0),0)</f>
        <v>10</v>
      </c>
      <c r="E5">
        <f t="shared" si="1"/>
        <v>91</v>
      </c>
      <c r="F5" t="str">
        <f>VLOOKUP(B5,Athlete!A:B,2,FALSE)</f>
        <v>GGACU13BA</v>
      </c>
    </row>
    <row r="6" spans="1:6" x14ac:dyDescent="0.3">
      <c r="A6" t="s">
        <v>19</v>
      </c>
      <c r="B6">
        <v>16</v>
      </c>
      <c r="C6">
        <v>1.91</v>
      </c>
      <c r="D6">
        <f>ROUNDDOWN(_xlfn.RANK.AVG(C6,$C$2:$C$81,0),0)</f>
        <v>8</v>
      </c>
      <c r="E6">
        <f t="shared" si="1"/>
        <v>93</v>
      </c>
      <c r="F6" t="str">
        <f>VLOOKUP(B6,Athlete!A:B,2,FALSE)</f>
        <v>CADAC A</v>
      </c>
    </row>
    <row r="7" spans="1:6" x14ac:dyDescent="0.3">
      <c r="A7" t="s">
        <v>19</v>
      </c>
      <c r="B7">
        <v>39</v>
      </c>
      <c r="C7">
        <v>1.65</v>
      </c>
      <c r="D7">
        <f>ROUNDDOWN(_xlfn.RANK.AVG(C7,$C$2:$C$81,0),0)</f>
        <v>18</v>
      </c>
      <c r="E7">
        <f t="shared" si="1"/>
        <v>83</v>
      </c>
      <c r="F7" t="str">
        <f>VLOOKUP(B7,Athlete!A:B,2,FALSE)</f>
        <v>DMV B</v>
      </c>
    </row>
    <row r="8" spans="1:6" x14ac:dyDescent="0.3">
      <c r="A8" t="s">
        <v>19</v>
      </c>
      <c r="B8">
        <v>64</v>
      </c>
      <c r="C8">
        <v>1.68</v>
      </c>
      <c r="D8">
        <f>ROUNDDOWN(_xlfn.RANK.AVG(C8,$C$2:$C$81,0),0)</f>
        <v>17</v>
      </c>
      <c r="E8">
        <f t="shared" si="1"/>
        <v>84</v>
      </c>
      <c r="F8" t="str">
        <f>VLOOKUP(B8,Athlete!A:B,2,FALSE)</f>
        <v>E&amp;E A</v>
      </c>
    </row>
    <row r="9" spans="1:6" x14ac:dyDescent="0.3">
      <c r="A9" t="s">
        <v>19</v>
      </c>
      <c r="B9">
        <v>230</v>
      </c>
      <c r="C9">
        <v>1.6</v>
      </c>
      <c r="D9">
        <f>ROUNDDOWN(_xlfn.RANK.AVG(C9,$C$2:$C$81,0),0)</f>
        <v>20</v>
      </c>
      <c r="E9">
        <f t="shared" si="1"/>
        <v>81</v>
      </c>
      <c r="F9" t="str">
        <f>VLOOKUP(B9,Athlete!A:B,2,FALSE)</f>
        <v>Wimbledon College A</v>
      </c>
    </row>
    <row r="10" spans="1:6" x14ac:dyDescent="0.3">
      <c r="A10" t="s">
        <v>19</v>
      </c>
      <c r="B10">
        <v>31</v>
      </c>
      <c r="C10">
        <v>1.91</v>
      </c>
      <c r="D10">
        <f>ROUNDDOWN(_xlfn.RANK.AVG(C10,$C$2:$C$81,0),0)</f>
        <v>8</v>
      </c>
      <c r="E10">
        <f t="shared" si="1"/>
        <v>93</v>
      </c>
      <c r="F10" t="str">
        <f>VLOOKUP(B10,Athlete!A:B,2,FALSE)</f>
        <v>DMV A</v>
      </c>
    </row>
    <row r="11" spans="1:6" x14ac:dyDescent="0.3">
      <c r="A11" t="s">
        <v>19</v>
      </c>
      <c r="B11">
        <v>134</v>
      </c>
      <c r="C11">
        <v>2.0699999999999998</v>
      </c>
      <c r="D11">
        <f>ROUNDDOWN(_xlfn.RANK.AVG(C11,$C$2:$C$81,0),0)</f>
        <v>4</v>
      </c>
      <c r="E11">
        <f t="shared" si="1"/>
        <v>97</v>
      </c>
      <c r="F11" t="str">
        <f>VLOOKUP(B11,Athlete!A:B,2,FALSE)</f>
        <v>HHH</v>
      </c>
    </row>
    <row r="12" spans="1:6" x14ac:dyDescent="0.3">
      <c r="A12" t="s">
        <v>19</v>
      </c>
      <c r="B12">
        <v>236</v>
      </c>
      <c r="C12">
        <v>1.87</v>
      </c>
      <c r="D12">
        <f>ROUNDDOWN(_xlfn.RANK.AVG(C12,$C$2:$C$81,0),0)</f>
        <v>11</v>
      </c>
      <c r="E12">
        <f t="shared" si="1"/>
        <v>90</v>
      </c>
      <c r="F12" t="str">
        <f>VLOOKUP(B12,Athlete!A:B,2,FALSE)</f>
        <v>Wimbledon College B</v>
      </c>
    </row>
    <row r="13" spans="1:6" x14ac:dyDescent="0.3">
      <c r="A13" t="s">
        <v>19</v>
      </c>
      <c r="B13">
        <v>231</v>
      </c>
      <c r="C13">
        <v>1.2</v>
      </c>
      <c r="D13">
        <f>ROUNDDOWN(_xlfn.RANK.AVG(C13,$C$2:$C$81,0),0)</f>
        <v>22</v>
      </c>
      <c r="E13">
        <f t="shared" si="1"/>
        <v>79</v>
      </c>
      <c r="F13" t="str">
        <f>VLOOKUP(B13,Athlete!A:B,2,FALSE)</f>
        <v>Wimbledon College A</v>
      </c>
    </row>
    <row r="14" spans="1:6" x14ac:dyDescent="0.3">
      <c r="A14" t="s">
        <v>19</v>
      </c>
      <c r="B14">
        <v>238</v>
      </c>
      <c r="C14">
        <v>1.76</v>
      </c>
      <c r="D14">
        <f>ROUNDDOWN(_xlfn.RANK.AVG(C14,$C$2:$C$81,0),0)</f>
        <v>14</v>
      </c>
      <c r="E14">
        <f t="shared" si="1"/>
        <v>87</v>
      </c>
      <c r="F14" t="str">
        <f>VLOOKUP(B14,Athlete!A:B,2,FALSE)</f>
        <v>Wimbledon College B</v>
      </c>
    </row>
    <row r="15" spans="1:6" x14ac:dyDescent="0.3">
      <c r="A15" t="s">
        <v>19</v>
      </c>
      <c r="B15">
        <v>38</v>
      </c>
      <c r="C15">
        <v>1.7</v>
      </c>
      <c r="D15">
        <f>ROUNDDOWN(_xlfn.RANK.AVG(C15,$C$2:$C$81,0),0)</f>
        <v>16</v>
      </c>
      <c r="E15">
        <f t="shared" si="1"/>
        <v>85</v>
      </c>
      <c r="F15" t="str">
        <f>VLOOKUP(B15,Athlete!A:B,2,FALSE)</f>
        <v>DMV B</v>
      </c>
    </row>
    <row r="16" spans="1:6" x14ac:dyDescent="0.3">
      <c r="A16" t="s">
        <v>19</v>
      </c>
      <c r="B16">
        <v>122</v>
      </c>
      <c r="C16">
        <v>1.95</v>
      </c>
      <c r="D16">
        <f>ROUNDDOWN(_xlfn.RANK.AVG(C16,$C$2:$C$81,0),0)</f>
        <v>5</v>
      </c>
      <c r="E16">
        <f t="shared" si="1"/>
        <v>96</v>
      </c>
      <c r="F16" t="str">
        <f>VLOOKUP(B16,Athlete!A:B,2,FALSE)</f>
        <v>GGACU13BB</v>
      </c>
    </row>
    <row r="17" spans="1:6" x14ac:dyDescent="0.3">
      <c r="A17" t="s">
        <v>19</v>
      </c>
      <c r="B17">
        <v>121</v>
      </c>
      <c r="C17">
        <v>1.93</v>
      </c>
      <c r="D17">
        <f>ROUNDDOWN(_xlfn.RANK.AVG(C17,$C$2:$C$81,0),0)</f>
        <v>6</v>
      </c>
      <c r="E17">
        <f t="shared" si="1"/>
        <v>95</v>
      </c>
      <c r="F17" t="str">
        <f>VLOOKUP(B17,Athlete!A:B,2,FALSE)</f>
        <v>GGACU13BB</v>
      </c>
    </row>
    <row r="18" spans="1:6" x14ac:dyDescent="0.3">
      <c r="A18" t="s">
        <v>19</v>
      </c>
      <c r="B18">
        <v>169</v>
      </c>
      <c r="C18">
        <v>1.78</v>
      </c>
      <c r="D18">
        <f>ROUNDDOWN(_xlfn.RANK.AVG(C18,$C$2:$C$81,0),0)</f>
        <v>13</v>
      </c>
      <c r="E18">
        <f t="shared" si="1"/>
        <v>88</v>
      </c>
      <c r="F18" t="str">
        <f>VLOOKUP(B18,Athlete!A:B,2,FALSE)</f>
        <v>IMPACT</v>
      </c>
    </row>
    <row r="19" spans="1:6" x14ac:dyDescent="0.3">
      <c r="A19" t="s">
        <v>19</v>
      </c>
      <c r="B19">
        <v>62</v>
      </c>
      <c r="C19">
        <v>1.93</v>
      </c>
      <c r="D19">
        <f>ROUNDDOWN(_xlfn.RANK.AVG(C19,$C$2:$C$81,0),0)</f>
        <v>6</v>
      </c>
      <c r="E19">
        <f t="shared" si="1"/>
        <v>95</v>
      </c>
      <c r="F19" t="str">
        <f>VLOOKUP(B19,Athlete!A:B,2,FALSE)</f>
        <v>E&amp;E A</v>
      </c>
    </row>
    <row r="20" spans="1:6" x14ac:dyDescent="0.3">
      <c r="A20" t="s">
        <v>19</v>
      </c>
      <c r="B20">
        <v>187</v>
      </c>
      <c r="C20">
        <v>2.11</v>
      </c>
      <c r="D20">
        <f>ROUNDDOWN(_xlfn.RANK.AVG(C20,$C$2:$C$81,0),0)</f>
        <v>3</v>
      </c>
      <c r="E20">
        <f t="shared" si="1"/>
        <v>98</v>
      </c>
      <c r="F20" t="str">
        <f>VLOOKUP(B20,Athlete!A:B,2,FALSE)</f>
        <v>WALTON</v>
      </c>
    </row>
    <row r="21" spans="1:6" x14ac:dyDescent="0.3">
      <c r="A21" t="s">
        <v>19</v>
      </c>
      <c r="B21">
        <v>14</v>
      </c>
      <c r="C21">
        <v>1.64</v>
      </c>
      <c r="D21">
        <f>ROUNDDOWN(_xlfn.RANK.AVG(C21,$C$2:$C$81,0),0)</f>
        <v>19</v>
      </c>
      <c r="E21">
        <f t="shared" si="1"/>
        <v>82</v>
      </c>
      <c r="F21" t="str">
        <f>VLOOKUP(B21,Athlete!A:B,2,FALSE)</f>
        <v>CADAC A</v>
      </c>
    </row>
    <row r="22" spans="1:6" x14ac:dyDescent="0.3">
      <c r="A22" t="s">
        <v>19</v>
      </c>
      <c r="B22">
        <v>36</v>
      </c>
      <c r="C22">
        <v>1.79</v>
      </c>
      <c r="D22">
        <f>ROUNDDOWN(_xlfn.RANK.AVG(C22,$C$2:$C$81,0),0)</f>
        <v>12</v>
      </c>
      <c r="E22">
        <f t="shared" si="1"/>
        <v>89</v>
      </c>
      <c r="F22" t="str">
        <f>VLOOKUP(B22,Athlete!A:B,2,FALSE)</f>
        <v>DMV A</v>
      </c>
    </row>
    <row r="23" spans="1:6" x14ac:dyDescent="0.3">
      <c r="A23" t="s">
        <v>19</v>
      </c>
      <c r="B23">
        <v>172</v>
      </c>
      <c r="C23">
        <v>1.58</v>
      </c>
      <c r="D23">
        <f>ROUNDDOWN(_xlfn.RANK.AVG(C23,$C$2:$C$81,0),0)</f>
        <v>21</v>
      </c>
      <c r="E23">
        <f t="shared" si="1"/>
        <v>80</v>
      </c>
      <c r="F23" t="str">
        <f>VLOOKUP(B23,Athlete!A:B,2,FALSE)</f>
        <v>IMPACT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Club</vt:lpstr>
      <vt:lpstr>Athlete</vt:lpstr>
      <vt:lpstr>Event</vt:lpstr>
      <vt:lpstr>2LAP</vt:lpstr>
      <vt:lpstr>4LAP</vt:lpstr>
      <vt:lpstr>6LAP</vt:lpstr>
      <vt:lpstr>TJ</vt:lpstr>
      <vt:lpstr>SB</vt:lpstr>
      <vt:lpstr>LJ</vt:lpstr>
      <vt:lpstr>SHOT</vt:lpstr>
      <vt:lpstr>VJ</vt:lpstr>
      <vt:lpstr>PAAR</vt:lpstr>
      <vt:lpstr>4X2LAP</vt:lpstr>
      <vt:lpstr>OBSTACLE</vt:lpstr>
      <vt:lpstr>Club Results</vt:lpstr>
      <vt:lpstr>Athlete Scores</vt:lpstr>
      <vt:lpstr>Athlete Results</vt:lpstr>
      <vt:lpstr>Fees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Andrews</dc:creator>
  <cp:lastModifiedBy>Paul Andrews</cp:lastModifiedBy>
  <cp:lastPrinted>2020-04-21T14:04:46Z</cp:lastPrinted>
  <dcterms:created xsi:type="dcterms:W3CDTF">2020-02-01T13:13:33Z</dcterms:created>
  <dcterms:modified xsi:type="dcterms:W3CDTF">2023-11-24T12:56:12Z</dcterms:modified>
</cp:coreProperties>
</file>