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2-10-2023\"/>
    </mc:Choice>
  </mc:AlternateContent>
  <xr:revisionPtr revIDLastSave="0" documentId="13_ncr:1_{D955C98B-CCC6-464A-A98B-2BC4720F9380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Athlete!$A$1:$D$61</definedName>
    <definedName name="_xlnm._FilterDatabase" localSheetId="16" hidden="1">'Athlete Results'!$A$1:$K$58</definedName>
    <definedName name="_xlnm._FilterDatabase" localSheetId="15" hidden="1">'Athlete Scores'!$A$1:$K$58</definedName>
    <definedName name="_xlnm._FilterDatabase" localSheetId="0" hidden="1">Club!$A$1:$A$25</definedName>
    <definedName name="_xlnm._FilterDatabase" localSheetId="14" hidden="1">'Club Results'!$A$1:$N$13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14" i="11"/>
  <c r="C2" i="11"/>
  <c r="B3" i="11"/>
  <c r="B4" i="11"/>
  <c r="B5" i="11"/>
  <c r="B6" i="11"/>
  <c r="B7" i="11"/>
  <c r="B8" i="11"/>
  <c r="B9" i="11"/>
  <c r="B10" i="11"/>
  <c r="B11" i="11"/>
  <c r="B12" i="11"/>
  <c r="B13" i="11"/>
  <c r="B14" i="11"/>
  <c r="B2" i="11"/>
  <c r="E3" i="14"/>
  <c r="F3" i="14" s="1"/>
  <c r="E4" i="14"/>
  <c r="F4" i="14"/>
  <c r="E5" i="14"/>
  <c r="F5" i="14"/>
  <c r="E6" i="14"/>
  <c r="F6" i="14"/>
  <c r="E7" i="14"/>
  <c r="F7" i="14" s="1"/>
  <c r="E8" i="14"/>
  <c r="F8" i="14"/>
  <c r="E9" i="14"/>
  <c r="F9" i="14"/>
  <c r="E10" i="14"/>
  <c r="F10" i="14"/>
  <c r="E11" i="14"/>
  <c r="F11" i="14" s="1"/>
  <c r="E2" i="14"/>
  <c r="F2" i="14"/>
  <c r="C3" i="14"/>
  <c r="C4" i="14"/>
  <c r="C5" i="14"/>
  <c r="C6" i="14"/>
  <c r="C7" i="14"/>
  <c r="C8" i="14"/>
  <c r="C9" i="14"/>
  <c r="C10" i="14"/>
  <c r="C11" i="14"/>
  <c r="C2" i="14"/>
  <c r="E3" i="6" l="1"/>
  <c r="F3" i="6"/>
  <c r="E4" i="6"/>
  <c r="F4" i="6"/>
  <c r="E5" i="6"/>
  <c r="F5" i="6"/>
  <c r="E6" i="6"/>
  <c r="F6" i="6"/>
  <c r="E7" i="6"/>
  <c r="F7" i="6"/>
  <c r="E8" i="6"/>
  <c r="F8" i="6"/>
  <c r="E9" i="6"/>
  <c r="F9" i="6"/>
  <c r="E2" i="6"/>
  <c r="F2" i="6" s="1"/>
  <c r="C3" i="6"/>
  <c r="C4" i="6"/>
  <c r="C5" i="6"/>
  <c r="C6" i="6"/>
  <c r="C7" i="6"/>
  <c r="C8" i="6"/>
  <c r="C9" i="6"/>
  <c r="C2" i="6"/>
  <c r="D4" i="16"/>
  <c r="E4" i="16" s="1"/>
  <c r="F4" i="16"/>
  <c r="D5" i="16"/>
  <c r="E5" i="16" s="1"/>
  <c r="F5" i="16"/>
  <c r="D6" i="16"/>
  <c r="E6" i="16" s="1"/>
  <c r="F6" i="16"/>
  <c r="D7" i="16"/>
  <c r="E7" i="16" s="1"/>
  <c r="F7" i="16"/>
  <c r="D8" i="16"/>
  <c r="E8" i="16" s="1"/>
  <c r="F8" i="16"/>
  <c r="D9" i="16"/>
  <c r="E9" i="16" s="1"/>
  <c r="F9" i="16"/>
  <c r="D10" i="16"/>
  <c r="E10" i="16" s="1"/>
  <c r="F10" i="16"/>
  <c r="D11" i="16"/>
  <c r="E11" i="16" s="1"/>
  <c r="F11" i="16"/>
  <c r="D12" i="16"/>
  <c r="E12" i="16"/>
  <c r="F12" i="16"/>
  <c r="D13" i="16"/>
  <c r="E13" i="16"/>
  <c r="F13" i="16"/>
  <c r="D14" i="16"/>
  <c r="E14" i="16"/>
  <c r="F14" i="16"/>
  <c r="D15" i="16"/>
  <c r="E15" i="16" s="1"/>
  <c r="F15" i="16"/>
  <c r="D16" i="16"/>
  <c r="E16" i="16"/>
  <c r="F16" i="16"/>
  <c r="D17" i="16"/>
  <c r="E17" i="16" s="1"/>
  <c r="F17" i="16"/>
  <c r="F2" i="18"/>
  <c r="D4" i="17"/>
  <c r="E4" i="17"/>
  <c r="F4" i="17"/>
  <c r="D5" i="17"/>
  <c r="E5" i="17"/>
  <c r="F5" i="17"/>
  <c r="D6" i="17"/>
  <c r="E6" i="17"/>
  <c r="F6" i="17"/>
  <c r="D7" i="17"/>
  <c r="E7" i="17"/>
  <c r="F7" i="17"/>
  <c r="D8" i="17"/>
  <c r="E8" i="17"/>
  <c r="F8" i="17"/>
  <c r="D9" i="17"/>
  <c r="E9" i="17" s="1"/>
  <c r="F9" i="17"/>
  <c r="D10" i="17"/>
  <c r="E10" i="17"/>
  <c r="F10" i="17"/>
  <c r="D11" i="17"/>
  <c r="E11" i="17"/>
  <c r="F11" i="17"/>
  <c r="D12" i="17"/>
  <c r="E12" i="17"/>
  <c r="F12" i="17"/>
  <c r="D13" i="17"/>
  <c r="E13" i="17"/>
  <c r="F13" i="17"/>
  <c r="D14" i="17"/>
  <c r="E14" i="17"/>
  <c r="F14" i="17"/>
  <c r="D15" i="17"/>
  <c r="E15" i="17"/>
  <c r="F15" i="17"/>
  <c r="D16" i="17"/>
  <c r="E16" i="17"/>
  <c r="F16" i="17"/>
  <c r="D17" i="17"/>
  <c r="E17" i="17" s="1"/>
  <c r="F17" i="17"/>
  <c r="D18" i="17"/>
  <c r="E18" i="17"/>
  <c r="F18" i="17"/>
  <c r="D19" i="17"/>
  <c r="E19" i="17"/>
  <c r="F19" i="17"/>
  <c r="D20" i="17"/>
  <c r="E20" i="17"/>
  <c r="F20" i="17"/>
  <c r="D21" i="17"/>
  <c r="E21" i="17"/>
  <c r="F21" i="17"/>
  <c r="D4" i="5"/>
  <c r="E4" i="5"/>
  <c r="F4" i="5"/>
  <c r="D5" i="5"/>
  <c r="E5" i="5"/>
  <c r="F5" i="5"/>
  <c r="D6" i="5"/>
  <c r="E6" i="5" s="1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 s="1"/>
  <c r="F11" i="5"/>
  <c r="D12" i="5"/>
  <c r="E12" i="5"/>
  <c r="F12" i="5"/>
  <c r="D13" i="5"/>
  <c r="E13" i="5"/>
  <c r="F13" i="5"/>
  <c r="D14" i="5"/>
  <c r="E14" i="5" s="1"/>
  <c r="F14" i="5"/>
  <c r="D15" i="5"/>
  <c r="E15" i="5"/>
  <c r="F15" i="5"/>
  <c r="D16" i="5"/>
  <c r="E16" i="5" s="1"/>
  <c r="F16" i="5"/>
  <c r="D17" i="5"/>
  <c r="E17" i="5" s="1"/>
  <c r="F17" i="5"/>
  <c r="D18" i="5"/>
  <c r="E18" i="5"/>
  <c r="F18" i="5"/>
  <c r="D19" i="5"/>
  <c r="E19" i="5"/>
  <c r="F19" i="5"/>
  <c r="D20" i="5"/>
  <c r="E20" i="5"/>
  <c r="F20" i="5"/>
  <c r="D4" i="13"/>
  <c r="E4" i="13"/>
  <c r="F4" i="13"/>
  <c r="D5" i="13"/>
  <c r="E5" i="13"/>
  <c r="F5" i="13"/>
  <c r="D6" i="13"/>
  <c r="E6" i="13"/>
  <c r="F6" i="13"/>
  <c r="D7" i="13"/>
  <c r="E7" i="13"/>
  <c r="F7" i="13"/>
  <c r="D8" i="13"/>
  <c r="E8" i="13"/>
  <c r="F8" i="13"/>
  <c r="D9" i="13"/>
  <c r="E9" i="13" s="1"/>
  <c r="F9" i="13"/>
  <c r="D10" i="13"/>
  <c r="E10" i="13"/>
  <c r="F10" i="13"/>
  <c r="D11" i="13"/>
  <c r="E11" i="13"/>
  <c r="F11" i="13"/>
  <c r="D12" i="13"/>
  <c r="E12" i="13"/>
  <c r="F12" i="13"/>
  <c r="D13" i="13"/>
  <c r="E13" i="13"/>
  <c r="F13" i="13"/>
  <c r="D14" i="13"/>
  <c r="E14" i="13"/>
  <c r="F14" i="13"/>
  <c r="D15" i="13"/>
  <c r="E15" i="13"/>
  <c r="F15" i="13"/>
  <c r="D16" i="13"/>
  <c r="E16" i="13"/>
  <c r="F16" i="13"/>
  <c r="D4" i="4"/>
  <c r="E4" i="4"/>
  <c r="F4" i="4"/>
  <c r="D5" i="4"/>
  <c r="E5" i="4" s="1"/>
  <c r="F5" i="4"/>
  <c r="D6" i="4"/>
  <c r="E6" i="4" s="1"/>
  <c r="F6" i="4"/>
  <c r="D7" i="4"/>
  <c r="E7" i="4"/>
  <c r="F7" i="4"/>
  <c r="D8" i="4"/>
  <c r="E8" i="4"/>
  <c r="F8" i="4"/>
  <c r="D9" i="4"/>
  <c r="E9" i="4" s="1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 s="1"/>
  <c r="F14" i="4"/>
  <c r="D15" i="4"/>
  <c r="E15" i="4"/>
  <c r="F15" i="4"/>
  <c r="D16" i="4"/>
  <c r="E16" i="4" s="1"/>
  <c r="F16" i="4"/>
  <c r="D17" i="4"/>
  <c r="E17" i="4" s="1"/>
  <c r="F17" i="4"/>
  <c r="D18" i="4"/>
  <c r="E18" i="4"/>
  <c r="F18" i="4"/>
  <c r="D19" i="4"/>
  <c r="E19" i="4" s="1"/>
  <c r="F19" i="4"/>
  <c r="D20" i="4"/>
  <c r="E20" i="4" s="1"/>
  <c r="F20" i="4"/>
  <c r="D21" i="4"/>
  <c r="E21" i="4"/>
  <c r="F21" i="4"/>
  <c r="D22" i="4"/>
  <c r="E22" i="4"/>
  <c r="F22" i="4"/>
  <c r="D23" i="4"/>
  <c r="E23" i="4"/>
  <c r="F23" i="4"/>
  <c r="D4" i="12"/>
  <c r="E4" i="12"/>
  <c r="F4" i="12"/>
  <c r="D5" i="12"/>
  <c r="E5" i="12"/>
  <c r="F5" i="12"/>
  <c r="D6" i="12"/>
  <c r="E6" i="12" s="1"/>
  <c r="F6" i="12"/>
  <c r="D7" i="12"/>
  <c r="E7" i="12"/>
  <c r="F7" i="12"/>
  <c r="D8" i="12"/>
  <c r="E8" i="12" s="1"/>
  <c r="F8" i="12"/>
  <c r="D9" i="12"/>
  <c r="E9" i="12" s="1"/>
  <c r="F9" i="12"/>
  <c r="D10" i="12"/>
  <c r="E10" i="12"/>
  <c r="F10" i="12"/>
  <c r="D11" i="12"/>
  <c r="E11" i="12"/>
  <c r="F11" i="12"/>
  <c r="D12" i="12"/>
  <c r="E12" i="12"/>
  <c r="F12" i="12"/>
  <c r="D13" i="12"/>
  <c r="E13" i="12" s="1"/>
  <c r="F13" i="12"/>
  <c r="D14" i="12"/>
  <c r="E14" i="12"/>
  <c r="F14" i="12"/>
  <c r="D15" i="12"/>
  <c r="E15" i="12"/>
  <c r="F15" i="12"/>
  <c r="D16" i="12"/>
  <c r="E16" i="12" s="1"/>
  <c r="F16" i="12"/>
  <c r="D17" i="12"/>
  <c r="E17" i="12"/>
  <c r="F17" i="12"/>
  <c r="D18" i="12"/>
  <c r="E18" i="12"/>
  <c r="F18" i="12"/>
  <c r="E3" i="15"/>
  <c r="F3" i="15"/>
  <c r="E4" i="15"/>
  <c r="F4" i="15"/>
  <c r="E5" i="15"/>
  <c r="F5" i="15"/>
  <c r="E6" i="15"/>
  <c r="F6" i="15"/>
  <c r="E7" i="15"/>
  <c r="F7" i="15"/>
  <c r="E8" i="15"/>
  <c r="F8" i="15"/>
  <c r="E9" i="15"/>
  <c r="F9" i="15"/>
  <c r="E10" i="15"/>
  <c r="F10" i="15"/>
  <c r="E11" i="15"/>
  <c r="F11" i="15"/>
  <c r="E2" i="15"/>
  <c r="F2" i="15"/>
  <c r="C6" i="15"/>
  <c r="C7" i="15"/>
  <c r="C8" i="15"/>
  <c r="C9" i="15"/>
  <c r="C10" i="15"/>
  <c r="C11" i="15"/>
  <c r="C3" i="15"/>
  <c r="C4" i="15"/>
  <c r="C5" i="15"/>
  <c r="C2" i="15"/>
  <c r="D3" i="4" l="1"/>
  <c r="D2" i="4"/>
  <c r="D3" i="12"/>
  <c r="E3" i="12" s="1"/>
  <c r="D2" i="12"/>
  <c r="E2" i="12" s="1"/>
  <c r="D3" i="13"/>
  <c r="D2" i="13"/>
  <c r="E2" i="13" s="1"/>
  <c r="D3" i="19"/>
  <c r="E3" i="19" s="1"/>
  <c r="D2" i="19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D3" i="5"/>
  <c r="D2" i="5"/>
  <c r="F3" i="19"/>
  <c r="F2" i="19"/>
  <c r="E2" i="19"/>
  <c r="F3" i="18"/>
  <c r="F3" i="17"/>
  <c r="F2" i="17"/>
  <c r="F3" i="16"/>
  <c r="F2" i="16"/>
  <c r="F3" i="13"/>
  <c r="E3" i="13"/>
  <c r="F2" i="13"/>
  <c r="F3" i="12"/>
  <c r="F2" i="12"/>
  <c r="F3" i="4" l="1"/>
  <c r="E3" i="4"/>
  <c r="F3" i="5"/>
  <c r="E3" i="5"/>
  <c r="E2" i="5"/>
  <c r="F2" i="5"/>
  <c r="E2" i="4" l="1"/>
  <c r="F2" i="4" l="1"/>
</calcChain>
</file>

<file path=xl/sharedStrings.xml><?xml version="1.0" encoding="utf-8"?>
<sst xmlns="http://schemas.openxmlformats.org/spreadsheetml/2006/main" count="721" uniqueCount="215">
  <si>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</si>
  <si>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</si>
  <si>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</si>
  <si>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</si>
  <si>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</si>
  <si>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</si>
  <si>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</si>
  <si>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</si>
  <si>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</si>
  <si>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</si>
  <si>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</si>
  <si>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</si>
  <si>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</si>
  <si>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</si>
  <si>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</si>
  <si>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</si>
  <si>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</si>
  <si>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</si>
  <si>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</si>
  <si>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</si>
  <si>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</si>
  <si>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</si>
  <si>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</si>
  <si>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</si>
  <si>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</si>
  <si>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</si>
  <si>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</si>
  <si>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</si>
  <si>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</si>
  <si>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</si>
  <si>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</si>
  <si>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</si>
  <si>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</si>
  <si>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</si>
  <si>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</si>
  <si>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</si>
  <si>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</si>
  <si>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HHH</t>
  </si>
  <si>
    <t>AWOLOPE</t>
  </si>
  <si>
    <t>ADE</t>
  </si>
  <si>
    <t>BABATUNDE</t>
  </si>
  <si>
    <t xml:space="preserve">ZAINE </t>
  </si>
  <si>
    <t xml:space="preserve">DILLON </t>
  </si>
  <si>
    <t>KHEYARN</t>
  </si>
  <si>
    <t>AGBOOLA</t>
  </si>
  <si>
    <t xml:space="preserve">HARRY </t>
  </si>
  <si>
    <t>MCCONNELL</t>
  </si>
  <si>
    <t>Waverley AC</t>
  </si>
  <si>
    <t>Ivan</t>
  </si>
  <si>
    <t>Wilkinson</t>
  </si>
  <si>
    <t>Nat</t>
  </si>
  <si>
    <t>Holden</t>
  </si>
  <si>
    <t>Thomas</t>
  </si>
  <si>
    <t>Mcwilliam</t>
  </si>
  <si>
    <t>Leo</t>
  </si>
  <si>
    <t>Ramelli</t>
  </si>
  <si>
    <t xml:space="preserve">Freddie </t>
  </si>
  <si>
    <t>Davis</t>
  </si>
  <si>
    <t xml:space="preserve">Kai </t>
  </si>
  <si>
    <t>Baker</t>
  </si>
  <si>
    <t>E&amp;E</t>
  </si>
  <si>
    <t>Aeden</t>
  </si>
  <si>
    <t>Richards</t>
  </si>
  <si>
    <t>Joe</t>
  </si>
  <si>
    <t>Keahey</t>
  </si>
  <si>
    <t>Caleb</t>
  </si>
  <si>
    <t>Leigh</t>
  </si>
  <si>
    <t>Zac</t>
  </si>
  <si>
    <t>Elston</t>
  </si>
  <si>
    <t>Robert</t>
  </si>
  <si>
    <t>McDonald</t>
  </si>
  <si>
    <t>Booth</t>
  </si>
  <si>
    <t>Joseph</t>
  </si>
  <si>
    <t>May</t>
  </si>
  <si>
    <t>Ned</t>
  </si>
  <si>
    <t>Barton</t>
  </si>
  <si>
    <t>Jack</t>
  </si>
  <si>
    <t>Hugo</t>
  </si>
  <si>
    <t>Wilson</t>
  </si>
  <si>
    <t>Toby</t>
  </si>
  <si>
    <t>Barr</t>
  </si>
  <si>
    <t>GGAC A</t>
  </si>
  <si>
    <t>Archie</t>
  </si>
  <si>
    <t>Cass</t>
  </si>
  <si>
    <t>Gilmore</t>
  </si>
  <si>
    <t>Louis</t>
  </si>
  <si>
    <t>Vardy</t>
  </si>
  <si>
    <t>Jake</t>
  </si>
  <si>
    <t>Lord</t>
  </si>
  <si>
    <t>Ninian</t>
  </si>
  <si>
    <t xml:space="preserve">Conor </t>
  </si>
  <si>
    <t>Junor</t>
  </si>
  <si>
    <t>GGAC B</t>
  </si>
  <si>
    <t>IMPACT1</t>
  </si>
  <si>
    <t>OSCAR</t>
  </si>
  <si>
    <t>ALEXANDER</t>
  </si>
  <si>
    <t>TOBIAS</t>
  </si>
  <si>
    <t>FROST-PEDERSON</t>
  </si>
  <si>
    <t>ROMAN</t>
  </si>
  <si>
    <t>BRUCK</t>
  </si>
  <si>
    <t>MILO</t>
  </si>
  <si>
    <t>INMAN</t>
  </si>
  <si>
    <t>SAM</t>
  </si>
  <si>
    <t>SLOMAN</t>
  </si>
  <si>
    <t>IMPACT2</t>
  </si>
  <si>
    <t>BEN</t>
  </si>
  <si>
    <t>HARPER</t>
  </si>
  <si>
    <t>HENRY</t>
  </si>
  <si>
    <t>SANTAMARIA</t>
  </si>
  <si>
    <t>EDWARD</t>
  </si>
  <si>
    <t>SNELL</t>
  </si>
  <si>
    <t>ZACHARY</t>
  </si>
  <si>
    <t>GASKELL</t>
  </si>
  <si>
    <t>HOPE</t>
  </si>
  <si>
    <t>VIEIRA</t>
  </si>
  <si>
    <t>IMPACT3</t>
  </si>
  <si>
    <t>IVO</t>
  </si>
  <si>
    <t>Dan</t>
  </si>
  <si>
    <t>Peacock</t>
  </si>
  <si>
    <t>Ethan</t>
  </si>
  <si>
    <t>Hadlington</t>
  </si>
  <si>
    <t>Reuben</t>
  </si>
  <si>
    <t>Gibson</t>
  </si>
  <si>
    <t>Samuel</t>
  </si>
  <si>
    <t>Butler</t>
  </si>
  <si>
    <t>Daniel</t>
  </si>
  <si>
    <t>Dixon</t>
  </si>
  <si>
    <t>Owen</t>
  </si>
  <si>
    <t>Maxwell</t>
  </si>
  <si>
    <t>CADAC A</t>
  </si>
  <si>
    <t>Harry</t>
  </si>
  <si>
    <t>Smith</t>
  </si>
  <si>
    <t>Mason</t>
  </si>
  <si>
    <t>Sterry</t>
  </si>
  <si>
    <t xml:space="preserve">Sam </t>
  </si>
  <si>
    <t>CADAC B</t>
  </si>
  <si>
    <t>DMV A</t>
  </si>
  <si>
    <t>Rowan</t>
  </si>
  <si>
    <t>Metcalfe</t>
  </si>
  <si>
    <t>Sam</t>
  </si>
  <si>
    <t>Hunt</t>
  </si>
  <si>
    <t>Finn</t>
  </si>
  <si>
    <t>Collins</t>
  </si>
  <si>
    <t>Finley</t>
  </si>
  <si>
    <t>Medland</t>
  </si>
  <si>
    <t>Shepard</t>
  </si>
  <si>
    <t>Josh</t>
  </si>
  <si>
    <t>Drake</t>
  </si>
  <si>
    <t>DMV B</t>
  </si>
  <si>
    <t>Cook</t>
  </si>
  <si>
    <t>Henley</t>
  </si>
  <si>
    <t>George</t>
  </si>
  <si>
    <t>Wiltshire</t>
  </si>
  <si>
    <t>Sutton</t>
  </si>
  <si>
    <t>Mohamadou</t>
  </si>
  <si>
    <t>Baa</t>
  </si>
  <si>
    <t>Rees</t>
  </si>
  <si>
    <t>AWOBAMI</t>
  </si>
  <si>
    <t>AWOBAMI AWOLOPE</t>
  </si>
  <si>
    <t xml:space="preserve">ZAINE  DILLON </t>
  </si>
  <si>
    <t>KHEYARN AGBOOLA</t>
  </si>
  <si>
    <t>HARRY  MCCONNELL</t>
  </si>
  <si>
    <t>Ivan Wilkinson</t>
  </si>
  <si>
    <t>Nat Holden</t>
  </si>
  <si>
    <t>Thomas Mcwilliam</t>
  </si>
  <si>
    <t>Leo Ramelli</t>
  </si>
  <si>
    <t>Freddie  Davis</t>
  </si>
  <si>
    <t>Kai  Baker</t>
  </si>
  <si>
    <t>Aeden Richards</t>
  </si>
  <si>
    <t>Joe Keahey</t>
  </si>
  <si>
    <t>Caleb Leigh</t>
  </si>
  <si>
    <t>Zac Elston</t>
  </si>
  <si>
    <t>Robert McDonald</t>
  </si>
  <si>
    <t>Leo Booth</t>
  </si>
  <si>
    <t>Joseph May</t>
  </si>
  <si>
    <t>Ned Barton</t>
  </si>
  <si>
    <t>Thomas Ninian</t>
  </si>
  <si>
    <t>Hugo Wilson</t>
  </si>
  <si>
    <t>Toby Barr</t>
  </si>
  <si>
    <t>Archie Cass</t>
  </si>
  <si>
    <t>Leo Gilmore</t>
  </si>
  <si>
    <t>Louis Vardy</t>
  </si>
  <si>
    <t>George Wiltshire</t>
  </si>
  <si>
    <t>Conor  Junor</t>
  </si>
  <si>
    <t>OSCAR ALEXANDER</t>
  </si>
  <si>
    <t>TOBIAS FROST-PEDERSON</t>
  </si>
  <si>
    <t>ROMAN BRUCK</t>
  </si>
  <si>
    <t>MILO INMAN</t>
  </si>
  <si>
    <t>SAM SLOMAN</t>
  </si>
  <si>
    <t>IVO SANTAMARIA</t>
  </si>
  <si>
    <t>BEN HARPER</t>
  </si>
  <si>
    <t>HENRY SANTAMARIA</t>
  </si>
  <si>
    <t>EDWARD SNELL</t>
  </si>
  <si>
    <t>ZACHARY GASKELL</t>
  </si>
  <si>
    <t>HENRY HOPE</t>
  </si>
  <si>
    <t>BEN VIEIRA</t>
  </si>
  <si>
    <t>Dan Peacock</t>
  </si>
  <si>
    <t>Ethan Hadlington</t>
  </si>
  <si>
    <t>Reuben Gibson</t>
  </si>
  <si>
    <t>Samuel Butler</t>
  </si>
  <si>
    <t>Daniel Dixon</t>
  </si>
  <si>
    <t>Owen Maxwell</t>
  </si>
  <si>
    <t>Harry Smith</t>
  </si>
  <si>
    <t>Mason Sterry</t>
  </si>
  <si>
    <t>Sam  Davis</t>
  </si>
  <si>
    <t>Rowan Metcalfe</t>
  </si>
  <si>
    <t>Sam Hunt</t>
  </si>
  <si>
    <t>Finn Collins</t>
  </si>
  <si>
    <t>Finley Medland</t>
  </si>
  <si>
    <t>Jack Shepard</t>
  </si>
  <si>
    <t>Josh Drake</t>
  </si>
  <si>
    <t>Owen Cook</t>
  </si>
  <si>
    <t>Ethan Henley</t>
  </si>
  <si>
    <t>Toby Rees</t>
  </si>
  <si>
    <t>Mohamadou Diallo 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</si>
</sst>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6"/>
    <xf numFmtId="2" fontId="0" fillId="0" borderId="0" xfId="0" applyNumberFormat="1"/>
    <xf numFmtId="165" fontId="0" fillId="0" borderId="0" xfId="0" applyNumberForma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4"/>
  <sheetViews>
    <sheetView workbookViewId="0">
      <selection activeCell="A2" sqref="A2:A14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37</v>
      </c>
    </row>
    <row r="3" spans="1:1" x14ac:dyDescent="0.3">
      <c r="A3" s="7" t="s">
        <v>47</v>
      </c>
    </row>
    <row r="4" spans="1:1" x14ac:dyDescent="0.3">
      <c r="A4" t="s">
        <v>60</v>
      </c>
    </row>
    <row r="5" spans="1:1" x14ac:dyDescent="0.3">
      <c r="A5" s="7" t="s">
        <v>81</v>
      </c>
    </row>
    <row r="6" spans="1:1" x14ac:dyDescent="0.3">
      <c r="A6" s="7" t="s">
        <v>92</v>
      </c>
    </row>
    <row r="7" spans="1:1" x14ac:dyDescent="0.3">
      <c r="A7" s="7" t="s">
        <v>93</v>
      </c>
    </row>
    <row r="8" spans="1:1" x14ac:dyDescent="0.3">
      <c r="A8" s="7" t="s">
        <v>104</v>
      </c>
    </row>
    <row r="9" spans="1:1" x14ac:dyDescent="0.3">
      <c r="A9" s="7" t="s">
        <v>115</v>
      </c>
    </row>
    <row r="10" spans="1:1" x14ac:dyDescent="0.3">
      <c r="A10" s="7" t="s">
        <v>129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148</v>
      </c>
    </row>
    <row r="14" spans="1:1" x14ac:dyDescent="0.3">
      <c r="A14" t="s">
        <v>153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17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221</v>
      </c>
      <c r="C2" s="8">
        <v>6.84</v>
      </c>
      <c r="D2">
        <f t="shared" ref="D2:D17" si="0">ROUNDDOWN(_xlfn.RANK.AVG(C2,$C$2:$C$99,0),0)</f>
        <v>5</v>
      </c>
      <c r="E2">
        <f t="shared" ref="E2:E3" si="1">101-D2</f>
        <v>96</v>
      </c>
      <c r="F2" t="str">
        <f>VLOOKUP(B2,Athlete!A:B,2,FALSE)</f>
        <v>IMPACT2</v>
      </c>
    </row>
    <row r="3" spans="1:6" x14ac:dyDescent="0.3">
      <c r="A3" t="s">
        <v>8</v>
      </c>
      <c r="B3">
        <v>215</v>
      </c>
      <c r="C3" s="8">
        <v>3.76</v>
      </c>
      <c r="D3">
        <f t="shared" si="0"/>
        <v>16</v>
      </c>
      <c r="E3">
        <f t="shared" si="1"/>
        <v>85</v>
      </c>
      <c r="F3" t="str">
        <f>VLOOKUP(B3,Athlete!A:B,2,FALSE)</f>
        <v>IMPACT1</v>
      </c>
    </row>
    <row r="4" spans="1:6" x14ac:dyDescent="0.3">
      <c r="A4" t="s">
        <v>8</v>
      </c>
      <c r="B4">
        <v>213</v>
      </c>
      <c r="C4">
        <v>4.5</v>
      </c>
      <c r="D4">
        <f t="shared" si="0"/>
        <v>12</v>
      </c>
      <c r="E4">
        <f t="shared" ref="E4:E17" si="2">101-D4</f>
        <v>89</v>
      </c>
      <c r="F4" t="str">
        <f>VLOOKUP(B4,Athlete!A:B,2,FALSE)</f>
        <v>IMPACT1</v>
      </c>
    </row>
    <row r="5" spans="1:6" x14ac:dyDescent="0.3">
      <c r="A5" t="s">
        <v>8</v>
      </c>
      <c r="B5">
        <v>224</v>
      </c>
      <c r="C5">
        <v>5.41</v>
      </c>
      <c r="D5">
        <f t="shared" si="0"/>
        <v>6</v>
      </c>
      <c r="E5">
        <f t="shared" si="2"/>
        <v>95</v>
      </c>
      <c r="F5" t="str">
        <f>VLOOKUP(B5,Athlete!A:B,2,FALSE)</f>
        <v>IMPACT2</v>
      </c>
    </row>
    <row r="6" spans="1:6" x14ac:dyDescent="0.3">
      <c r="A6" t="s">
        <v>8</v>
      </c>
      <c r="B6">
        <v>227</v>
      </c>
      <c r="C6">
        <v>4.41</v>
      </c>
      <c r="D6">
        <f t="shared" si="0"/>
        <v>13</v>
      </c>
      <c r="E6">
        <f t="shared" si="2"/>
        <v>88</v>
      </c>
      <c r="F6" t="str">
        <f>VLOOKUP(B6,Athlete!A:B,2,FALSE)</f>
        <v>CADAC A</v>
      </c>
    </row>
    <row r="7" spans="1:6" x14ac:dyDescent="0.3">
      <c r="A7" t="s">
        <v>8</v>
      </c>
      <c r="B7">
        <v>228</v>
      </c>
      <c r="C7">
        <v>4.92</v>
      </c>
      <c r="D7">
        <f t="shared" si="0"/>
        <v>8</v>
      </c>
      <c r="E7">
        <f t="shared" si="2"/>
        <v>93</v>
      </c>
      <c r="F7" t="str">
        <f>VLOOKUP(B7,Athlete!A:B,2,FALSE)</f>
        <v>CADAC A</v>
      </c>
    </row>
    <row r="8" spans="1:6" x14ac:dyDescent="0.3">
      <c r="A8" t="s">
        <v>8</v>
      </c>
      <c r="B8">
        <v>233</v>
      </c>
      <c r="C8">
        <v>4.0599999999999996</v>
      </c>
      <c r="D8">
        <f t="shared" si="0"/>
        <v>15</v>
      </c>
      <c r="E8">
        <f t="shared" si="2"/>
        <v>86</v>
      </c>
      <c r="F8" t="str">
        <f>VLOOKUP(B8,Athlete!A:B,2,FALSE)</f>
        <v>CADAC B</v>
      </c>
    </row>
    <row r="9" spans="1:6" x14ac:dyDescent="0.3">
      <c r="A9" t="s">
        <v>8</v>
      </c>
      <c r="B9">
        <v>475</v>
      </c>
      <c r="C9">
        <v>8.64</v>
      </c>
      <c r="D9">
        <f t="shared" si="0"/>
        <v>1</v>
      </c>
      <c r="E9">
        <f t="shared" si="2"/>
        <v>100</v>
      </c>
      <c r="F9" t="str">
        <f>VLOOKUP(B9,Athlete!A:B,2,FALSE)</f>
        <v>Waverley AC</v>
      </c>
    </row>
    <row r="10" spans="1:6" x14ac:dyDescent="0.3">
      <c r="A10" t="s">
        <v>8</v>
      </c>
      <c r="B10">
        <v>474</v>
      </c>
      <c r="C10">
        <v>8</v>
      </c>
      <c r="D10">
        <f t="shared" si="0"/>
        <v>2</v>
      </c>
      <c r="E10">
        <f t="shared" si="2"/>
        <v>99</v>
      </c>
      <c r="F10" t="str">
        <f>VLOOKUP(B10,Athlete!A:B,2,FALSE)</f>
        <v>Waverley AC</v>
      </c>
    </row>
    <row r="11" spans="1:6" x14ac:dyDescent="0.3">
      <c r="A11" t="s">
        <v>8</v>
      </c>
      <c r="B11">
        <v>433</v>
      </c>
      <c r="C11">
        <v>4.74</v>
      </c>
      <c r="D11">
        <f t="shared" si="0"/>
        <v>10</v>
      </c>
      <c r="E11">
        <f t="shared" si="2"/>
        <v>91</v>
      </c>
      <c r="F11" t="str">
        <f>VLOOKUP(B11,Athlete!A:B,2,FALSE)</f>
        <v>GGAC B</v>
      </c>
    </row>
    <row r="12" spans="1:6" x14ac:dyDescent="0.3">
      <c r="A12" t="s">
        <v>8</v>
      </c>
      <c r="B12">
        <v>266</v>
      </c>
      <c r="C12">
        <v>4.3499999999999996</v>
      </c>
      <c r="D12">
        <f t="shared" si="0"/>
        <v>14</v>
      </c>
      <c r="E12">
        <f t="shared" si="2"/>
        <v>87</v>
      </c>
      <c r="F12" t="str">
        <f>VLOOKUP(B12,Athlete!A:B,2,FALSE)</f>
        <v>DMV A</v>
      </c>
    </row>
    <row r="13" spans="1:6" x14ac:dyDescent="0.3">
      <c r="A13" t="s">
        <v>8</v>
      </c>
      <c r="B13">
        <v>265</v>
      </c>
      <c r="C13">
        <v>5.4</v>
      </c>
      <c r="D13">
        <f t="shared" si="0"/>
        <v>7</v>
      </c>
      <c r="E13">
        <f t="shared" si="2"/>
        <v>94</v>
      </c>
      <c r="F13" t="str">
        <f>VLOOKUP(B13,Athlete!A:B,2,FALSE)</f>
        <v>DMV A</v>
      </c>
    </row>
    <row r="14" spans="1:6" x14ac:dyDescent="0.3">
      <c r="A14" t="s">
        <v>8</v>
      </c>
      <c r="B14">
        <v>432</v>
      </c>
      <c r="C14">
        <v>4.5199999999999996</v>
      </c>
      <c r="D14">
        <f t="shared" si="0"/>
        <v>11</v>
      </c>
      <c r="E14">
        <f t="shared" si="2"/>
        <v>90</v>
      </c>
      <c r="F14" t="str">
        <f>VLOOKUP(B14,Athlete!A:B,2,FALSE)</f>
        <v>GGAC B</v>
      </c>
    </row>
    <row r="15" spans="1:6" x14ac:dyDescent="0.3">
      <c r="A15" t="s">
        <v>8</v>
      </c>
      <c r="B15">
        <v>435</v>
      </c>
      <c r="C15">
        <v>4.76</v>
      </c>
      <c r="D15">
        <f t="shared" si="0"/>
        <v>9</v>
      </c>
      <c r="E15">
        <f t="shared" si="2"/>
        <v>92</v>
      </c>
      <c r="F15" t="str">
        <f>VLOOKUP(B15,Athlete!A:B,2,FALSE)</f>
        <v>GGAC A</v>
      </c>
    </row>
    <row r="16" spans="1:6" x14ac:dyDescent="0.3">
      <c r="A16" t="s">
        <v>8</v>
      </c>
      <c r="B16">
        <v>430</v>
      </c>
      <c r="C16">
        <v>6.95</v>
      </c>
      <c r="D16">
        <f t="shared" si="0"/>
        <v>4</v>
      </c>
      <c r="E16">
        <f t="shared" si="2"/>
        <v>97</v>
      </c>
      <c r="F16" t="str">
        <f>VLOOKUP(B16,Athlete!A:B,2,FALSE)</f>
        <v>GGAC A</v>
      </c>
    </row>
    <row r="17" spans="1:6" x14ac:dyDescent="0.3">
      <c r="A17" t="s">
        <v>8</v>
      </c>
      <c r="B17">
        <v>373</v>
      </c>
      <c r="C17">
        <v>7.32</v>
      </c>
      <c r="D17">
        <f t="shared" si="0"/>
        <v>3</v>
      </c>
      <c r="E17">
        <f t="shared" si="2"/>
        <v>98</v>
      </c>
      <c r="F17" t="str">
        <f>VLOOKUP(B17,Athlete!A:B,2,FALSE)</f>
        <v>E&amp;E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20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436</v>
      </c>
      <c r="C2">
        <v>40</v>
      </c>
      <c r="D2">
        <f t="shared" ref="D2:D20" si="0">ROUNDDOWN(_xlfn.RANK.AVG(C2,$C$2:$C$99,0),0)</f>
        <v>7</v>
      </c>
      <c r="E2">
        <f t="shared" ref="E2:E3" si="1">101-D2</f>
        <v>94</v>
      </c>
      <c r="F2" t="str">
        <f>VLOOKUP(B2,Athlete!A:B,2,FALSE)</f>
        <v>GGAC B</v>
      </c>
    </row>
    <row r="3" spans="1:6" x14ac:dyDescent="0.3">
      <c r="A3" t="s">
        <v>16</v>
      </c>
      <c r="B3">
        <v>214</v>
      </c>
      <c r="C3">
        <v>39</v>
      </c>
      <c r="D3">
        <f t="shared" si="0"/>
        <v>9</v>
      </c>
      <c r="E3">
        <f t="shared" si="1"/>
        <v>92</v>
      </c>
      <c r="F3" t="str">
        <f>VLOOKUP(B3,Athlete!A:B,2,FALSE)</f>
        <v>IMPACT1</v>
      </c>
    </row>
    <row r="4" spans="1:6" x14ac:dyDescent="0.3">
      <c r="A4" t="s">
        <v>16</v>
      </c>
      <c r="B4">
        <v>382</v>
      </c>
      <c r="C4">
        <v>36</v>
      </c>
      <c r="D4">
        <f t="shared" si="0"/>
        <v>16</v>
      </c>
      <c r="E4">
        <f t="shared" ref="E4:E20" si="2">101-D4</f>
        <v>85</v>
      </c>
      <c r="F4" t="str">
        <f>VLOOKUP(B4,Athlete!A:B,2,FALSE)</f>
        <v>E&amp;E</v>
      </c>
    </row>
    <row r="5" spans="1:6" x14ac:dyDescent="0.3">
      <c r="A5" t="s">
        <v>16</v>
      </c>
      <c r="B5">
        <v>372</v>
      </c>
      <c r="C5">
        <v>38</v>
      </c>
      <c r="D5">
        <f t="shared" si="0"/>
        <v>11</v>
      </c>
      <c r="E5">
        <f t="shared" si="2"/>
        <v>90</v>
      </c>
      <c r="F5" t="str">
        <f>VLOOKUP(B5,Athlete!A:B,2,FALSE)</f>
        <v>E&amp;E</v>
      </c>
    </row>
    <row r="6" spans="1:6" x14ac:dyDescent="0.3">
      <c r="A6" t="s">
        <v>16</v>
      </c>
      <c r="B6">
        <v>223</v>
      </c>
      <c r="C6">
        <v>37</v>
      </c>
      <c r="D6">
        <f t="shared" si="0"/>
        <v>14</v>
      </c>
      <c r="E6">
        <f t="shared" si="2"/>
        <v>87</v>
      </c>
      <c r="F6" t="str">
        <f>VLOOKUP(B6,Athlete!A:B,2,FALSE)</f>
        <v>IMPACT2</v>
      </c>
    </row>
    <row r="7" spans="1:6" x14ac:dyDescent="0.3">
      <c r="A7" t="s">
        <v>16</v>
      </c>
      <c r="B7">
        <v>447</v>
      </c>
      <c r="C7">
        <v>37</v>
      </c>
      <c r="D7">
        <f t="shared" si="0"/>
        <v>14</v>
      </c>
      <c r="E7">
        <f t="shared" si="2"/>
        <v>87</v>
      </c>
      <c r="F7" t="str">
        <f>VLOOKUP(B7,Athlete!A:B,2,FALSE)</f>
        <v>HHH</v>
      </c>
    </row>
    <row r="8" spans="1:6" x14ac:dyDescent="0.3">
      <c r="A8" t="s">
        <v>16</v>
      </c>
      <c r="B8">
        <v>217</v>
      </c>
      <c r="C8">
        <v>39</v>
      </c>
      <c r="D8">
        <f t="shared" si="0"/>
        <v>9</v>
      </c>
      <c r="E8">
        <f t="shared" si="2"/>
        <v>92</v>
      </c>
      <c r="F8" t="str">
        <f>VLOOKUP(B8,Athlete!A:B,2,FALSE)</f>
        <v>IMPACT1</v>
      </c>
    </row>
    <row r="9" spans="1:6" x14ac:dyDescent="0.3">
      <c r="A9" t="s">
        <v>16</v>
      </c>
      <c r="B9">
        <v>261</v>
      </c>
      <c r="C9">
        <v>53</v>
      </c>
      <c r="D9">
        <f t="shared" si="0"/>
        <v>2</v>
      </c>
      <c r="E9">
        <f t="shared" si="2"/>
        <v>99</v>
      </c>
      <c r="F9" t="str">
        <f>VLOOKUP(B9,Athlete!A:B,2,FALSE)</f>
        <v>DMV A</v>
      </c>
    </row>
    <row r="10" spans="1:6" x14ac:dyDescent="0.3">
      <c r="A10" t="s">
        <v>16</v>
      </c>
      <c r="B10">
        <v>268</v>
      </c>
      <c r="C10">
        <v>42</v>
      </c>
      <c r="D10">
        <f t="shared" si="0"/>
        <v>5</v>
      </c>
      <c r="E10">
        <f t="shared" si="2"/>
        <v>96</v>
      </c>
      <c r="F10" t="str">
        <f>VLOOKUP(B10,Athlete!A:B,2,FALSE)</f>
        <v>DMV A</v>
      </c>
    </row>
    <row r="11" spans="1:6" x14ac:dyDescent="0.3">
      <c r="A11" t="s">
        <v>16</v>
      </c>
      <c r="B11">
        <v>478</v>
      </c>
      <c r="C11">
        <v>38</v>
      </c>
      <c r="D11">
        <f t="shared" si="0"/>
        <v>11</v>
      </c>
      <c r="E11">
        <f t="shared" si="2"/>
        <v>90</v>
      </c>
      <c r="F11" t="str">
        <f>VLOOKUP(B11,Athlete!A:B,2,FALSE)</f>
        <v>Waverley AC</v>
      </c>
    </row>
    <row r="12" spans="1:6" x14ac:dyDescent="0.3">
      <c r="A12" t="s">
        <v>16</v>
      </c>
      <c r="B12">
        <v>234</v>
      </c>
      <c r="C12">
        <v>37</v>
      </c>
      <c r="D12">
        <f t="shared" si="0"/>
        <v>14</v>
      </c>
      <c r="E12">
        <f t="shared" si="2"/>
        <v>87</v>
      </c>
      <c r="F12" t="str">
        <f>VLOOKUP(B12,Athlete!A:B,2,FALSE)</f>
        <v>CADAC B</v>
      </c>
    </row>
    <row r="13" spans="1:6" x14ac:dyDescent="0.3">
      <c r="A13" t="s">
        <v>16</v>
      </c>
      <c r="B13">
        <v>220</v>
      </c>
      <c r="C13">
        <v>59</v>
      </c>
      <c r="D13">
        <f t="shared" si="0"/>
        <v>1</v>
      </c>
      <c r="E13">
        <f t="shared" si="2"/>
        <v>100</v>
      </c>
      <c r="F13" t="str">
        <f>VLOOKUP(B13,Athlete!A:B,2,FALSE)</f>
        <v>IMPACT2</v>
      </c>
    </row>
    <row r="14" spans="1:6" x14ac:dyDescent="0.3">
      <c r="A14" t="s">
        <v>16</v>
      </c>
      <c r="B14">
        <v>473</v>
      </c>
      <c r="C14">
        <v>53</v>
      </c>
      <c r="D14">
        <f t="shared" si="0"/>
        <v>2</v>
      </c>
      <c r="E14">
        <f t="shared" si="2"/>
        <v>99</v>
      </c>
      <c r="F14" t="str">
        <f>VLOOKUP(B14,Athlete!A:B,2,FALSE)</f>
        <v>Waverley AC</v>
      </c>
    </row>
    <row r="15" spans="1:6" x14ac:dyDescent="0.3">
      <c r="A15" t="s">
        <v>16</v>
      </c>
      <c r="B15">
        <v>427</v>
      </c>
      <c r="C15">
        <v>40</v>
      </c>
      <c r="D15">
        <f t="shared" si="0"/>
        <v>7</v>
      </c>
      <c r="E15">
        <f t="shared" si="2"/>
        <v>94</v>
      </c>
      <c r="F15" t="str">
        <f>VLOOKUP(B15,Athlete!A:B,2,FALSE)</f>
        <v>GGAC A</v>
      </c>
    </row>
    <row r="16" spans="1:6" x14ac:dyDescent="0.3">
      <c r="A16" t="s">
        <v>16</v>
      </c>
      <c r="B16">
        <v>429</v>
      </c>
      <c r="C16">
        <v>42</v>
      </c>
      <c r="D16">
        <f t="shared" si="0"/>
        <v>5</v>
      </c>
      <c r="E16">
        <f t="shared" si="2"/>
        <v>96</v>
      </c>
      <c r="F16" t="str">
        <f>VLOOKUP(B16,Athlete!A:B,2,FALSE)</f>
        <v>GGAC A</v>
      </c>
    </row>
    <row r="17" spans="1:6" x14ac:dyDescent="0.3">
      <c r="A17" t="s">
        <v>16</v>
      </c>
      <c r="B17">
        <v>230</v>
      </c>
      <c r="C17">
        <v>50</v>
      </c>
      <c r="D17">
        <f t="shared" si="0"/>
        <v>4</v>
      </c>
      <c r="E17">
        <f t="shared" si="2"/>
        <v>97</v>
      </c>
      <c r="F17" t="str">
        <f>VLOOKUP(B17,Athlete!A:B,2,FALSE)</f>
        <v>CADAC A</v>
      </c>
    </row>
    <row r="18" spans="1:6" x14ac:dyDescent="0.3">
      <c r="A18" t="s">
        <v>16</v>
      </c>
      <c r="B18">
        <v>231</v>
      </c>
      <c r="C18">
        <v>34</v>
      </c>
      <c r="D18">
        <f t="shared" si="0"/>
        <v>18</v>
      </c>
      <c r="E18">
        <f t="shared" si="2"/>
        <v>83</v>
      </c>
      <c r="F18" t="str">
        <f>VLOOKUP(B18,Athlete!A:B,2,FALSE)</f>
        <v>CADAC A</v>
      </c>
    </row>
    <row r="19" spans="1:6" x14ac:dyDescent="0.3">
      <c r="A19" t="s">
        <v>16</v>
      </c>
      <c r="B19">
        <v>267</v>
      </c>
      <c r="C19">
        <v>36</v>
      </c>
      <c r="D19">
        <f t="shared" si="0"/>
        <v>16</v>
      </c>
      <c r="E19">
        <f t="shared" si="2"/>
        <v>85</v>
      </c>
      <c r="F19" t="str">
        <f>VLOOKUP(B19,Athlete!A:B,2,FALSE)</f>
        <v>DMV B</v>
      </c>
    </row>
    <row r="20" spans="1:6" x14ac:dyDescent="0.3">
      <c r="A20" t="s">
        <v>16</v>
      </c>
      <c r="B20">
        <v>431</v>
      </c>
      <c r="C20">
        <v>33</v>
      </c>
      <c r="D20">
        <f t="shared" si="0"/>
        <v>19</v>
      </c>
      <c r="E20">
        <f t="shared" si="2"/>
        <v>82</v>
      </c>
      <c r="F20" t="str">
        <f>VLOOKUP(B20,Athlete!A:B,2,FALSE)</f>
        <v>GGAC B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9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373</v>
      </c>
      <c r="C2" t="str">
        <f>VLOOKUP(B2,Athlete!A:B,2,FALSE)</f>
        <v>E&amp;E</v>
      </c>
      <c r="D2" s="9">
        <v>114.6</v>
      </c>
      <c r="E2">
        <f>ROUNDDOWN(RANK(D2,$D$2:$D$100,1),0)</f>
        <v>2</v>
      </c>
      <c r="F2">
        <f t="shared" ref="F2" si="0">101-E2</f>
        <v>99</v>
      </c>
    </row>
    <row r="3" spans="1:6" x14ac:dyDescent="0.3">
      <c r="A3" t="s">
        <v>20</v>
      </c>
      <c r="B3">
        <v>429</v>
      </c>
      <c r="C3" t="str">
        <f>VLOOKUP(B3,Athlete!A:B,2,FALSE)</f>
        <v>GGAC A</v>
      </c>
      <c r="D3" s="9">
        <v>115.6</v>
      </c>
      <c r="E3">
        <f t="shared" ref="E3:E9" si="1">ROUNDDOWN(RANK(D3,$D$2:$D$100,1),0)</f>
        <v>3</v>
      </c>
      <c r="F3">
        <f t="shared" ref="F3:F9" si="2">101-E3</f>
        <v>98</v>
      </c>
    </row>
    <row r="4" spans="1:6" x14ac:dyDescent="0.3">
      <c r="A4" t="s">
        <v>20</v>
      </c>
      <c r="B4">
        <v>263</v>
      </c>
      <c r="C4" t="str">
        <f>VLOOKUP(B4,Athlete!A:B,2,FALSE)</f>
        <v>DMV A</v>
      </c>
      <c r="D4">
        <v>120</v>
      </c>
      <c r="E4">
        <f t="shared" si="1"/>
        <v>4</v>
      </c>
      <c r="F4">
        <f t="shared" si="2"/>
        <v>97</v>
      </c>
    </row>
    <row r="5" spans="1:6" x14ac:dyDescent="0.3">
      <c r="A5" t="s">
        <v>20</v>
      </c>
      <c r="B5">
        <v>228</v>
      </c>
      <c r="C5" t="str">
        <f>VLOOKUP(B5,Athlete!A:B,2,FALSE)</f>
        <v>CADAC A</v>
      </c>
      <c r="D5">
        <v>124.8</v>
      </c>
      <c r="E5">
        <f t="shared" si="1"/>
        <v>6</v>
      </c>
      <c r="F5">
        <f t="shared" si="2"/>
        <v>95</v>
      </c>
    </row>
    <row r="6" spans="1:6" x14ac:dyDescent="0.3">
      <c r="A6" t="s">
        <v>20</v>
      </c>
      <c r="B6">
        <v>224</v>
      </c>
      <c r="C6" t="str">
        <f>VLOOKUP(B6,Athlete!A:B,2,FALSE)</f>
        <v>IMPACT2</v>
      </c>
      <c r="D6">
        <v>114</v>
      </c>
      <c r="E6">
        <f t="shared" si="1"/>
        <v>1</v>
      </c>
      <c r="F6">
        <f t="shared" si="2"/>
        <v>100</v>
      </c>
    </row>
    <row r="7" spans="1:6" x14ac:dyDescent="0.3">
      <c r="A7" t="s">
        <v>20</v>
      </c>
      <c r="B7">
        <v>477</v>
      </c>
      <c r="C7" t="str">
        <f>VLOOKUP(B7,Athlete!A:B,2,FALSE)</f>
        <v>Waverley AC</v>
      </c>
      <c r="D7">
        <v>121.1</v>
      </c>
      <c r="E7">
        <f t="shared" si="1"/>
        <v>5</v>
      </c>
      <c r="F7">
        <f t="shared" si="2"/>
        <v>96</v>
      </c>
    </row>
    <row r="8" spans="1:6" x14ac:dyDescent="0.3">
      <c r="A8" t="s">
        <v>20</v>
      </c>
      <c r="B8">
        <v>267</v>
      </c>
      <c r="C8" t="str">
        <f>VLOOKUP(B8,Athlete!A:B,2,FALSE)</f>
        <v>DMV B</v>
      </c>
      <c r="D8">
        <v>128.80000000000001</v>
      </c>
      <c r="E8">
        <f t="shared" si="1"/>
        <v>7</v>
      </c>
      <c r="F8">
        <f t="shared" si="2"/>
        <v>94</v>
      </c>
    </row>
    <row r="9" spans="1:6" x14ac:dyDescent="0.3">
      <c r="A9" t="s">
        <v>20</v>
      </c>
      <c r="B9">
        <v>214</v>
      </c>
      <c r="C9" t="str">
        <f>VLOOKUP(B9,Athlete!A:B,2,FALSE)</f>
        <v>IMPACT1</v>
      </c>
      <c r="D9">
        <v>129</v>
      </c>
      <c r="E9">
        <f t="shared" si="1"/>
        <v>8</v>
      </c>
      <c r="F9">
        <f t="shared" si="2"/>
        <v>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1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473</v>
      </c>
      <c r="C2" t="str">
        <f>VLOOKUP(B2,Athlete!A:B,2,FALSE)</f>
        <v>Waverley AC</v>
      </c>
      <c r="D2" s="9">
        <v>109.7</v>
      </c>
      <c r="E2">
        <f>ROUNDDOWN(RANK(D2,$D$2:$D$100,1),0)</f>
        <v>2</v>
      </c>
      <c r="F2">
        <f>101-E2</f>
        <v>99</v>
      </c>
    </row>
    <row r="3" spans="1:6" x14ac:dyDescent="0.3">
      <c r="A3" t="s">
        <v>9</v>
      </c>
      <c r="B3">
        <v>426</v>
      </c>
      <c r="C3" t="str">
        <f>VLOOKUP(B3,Athlete!A:B,2,FALSE)</f>
        <v>GGAC A</v>
      </c>
      <c r="D3" s="9">
        <v>110.8</v>
      </c>
      <c r="E3">
        <f t="shared" ref="E3:E11" si="0">ROUNDDOWN(RANK(D3,$D$2:$D$100,1),0)</f>
        <v>3</v>
      </c>
      <c r="F3">
        <f t="shared" ref="F3:F11" si="1">101-E3</f>
        <v>98</v>
      </c>
    </row>
    <row r="4" spans="1:6" x14ac:dyDescent="0.3">
      <c r="A4" t="s">
        <v>9</v>
      </c>
      <c r="B4">
        <v>443</v>
      </c>
      <c r="C4" t="str">
        <f>VLOOKUP(B4,Athlete!A:B,2,FALSE)</f>
        <v>HHH</v>
      </c>
      <c r="D4">
        <v>110.8</v>
      </c>
      <c r="E4">
        <f t="shared" si="0"/>
        <v>3</v>
      </c>
      <c r="F4">
        <f t="shared" si="1"/>
        <v>98</v>
      </c>
    </row>
    <row r="5" spans="1:6" x14ac:dyDescent="0.3">
      <c r="A5" t="s">
        <v>9</v>
      </c>
      <c r="B5">
        <v>382</v>
      </c>
      <c r="C5" t="str">
        <f>VLOOKUP(B5,Athlete!A:B,2,FALSE)</f>
        <v>E&amp;E</v>
      </c>
      <c r="D5">
        <v>115.8</v>
      </c>
      <c r="E5">
        <f t="shared" si="0"/>
        <v>8</v>
      </c>
      <c r="F5">
        <f t="shared" si="1"/>
        <v>93</v>
      </c>
    </row>
    <row r="6" spans="1:6" x14ac:dyDescent="0.3">
      <c r="A6" t="s">
        <v>9</v>
      </c>
      <c r="B6">
        <v>220</v>
      </c>
      <c r="C6" t="str">
        <f>VLOOKUP(B6,Athlete!A:B,2,FALSE)</f>
        <v>IMPACT2</v>
      </c>
      <c r="D6">
        <v>107.5</v>
      </c>
      <c r="E6">
        <f t="shared" si="0"/>
        <v>1</v>
      </c>
      <c r="F6">
        <f t="shared" si="1"/>
        <v>100</v>
      </c>
    </row>
    <row r="7" spans="1:6" x14ac:dyDescent="0.3">
      <c r="A7" t="s">
        <v>9</v>
      </c>
      <c r="B7">
        <v>230</v>
      </c>
      <c r="C7" t="str">
        <f>VLOOKUP(B7,Athlete!A:B,2,FALSE)</f>
        <v>CADAC A</v>
      </c>
      <c r="D7">
        <v>110.8</v>
      </c>
      <c r="E7">
        <f t="shared" si="0"/>
        <v>3</v>
      </c>
      <c r="F7">
        <f t="shared" si="1"/>
        <v>98</v>
      </c>
    </row>
    <row r="8" spans="1:6" x14ac:dyDescent="0.3">
      <c r="A8" t="s">
        <v>9</v>
      </c>
      <c r="B8">
        <v>265</v>
      </c>
      <c r="C8" t="str">
        <f>VLOOKUP(B8,Athlete!A:B,2,FALSE)</f>
        <v>DMV A</v>
      </c>
      <c r="D8">
        <v>112.8</v>
      </c>
      <c r="E8">
        <f t="shared" si="0"/>
        <v>6</v>
      </c>
      <c r="F8">
        <f t="shared" si="1"/>
        <v>95</v>
      </c>
    </row>
    <row r="9" spans="1:6" x14ac:dyDescent="0.3">
      <c r="A9" t="s">
        <v>9</v>
      </c>
      <c r="B9">
        <v>217</v>
      </c>
      <c r="C9" t="str">
        <f>VLOOKUP(B9,Athlete!A:B,2,FALSE)</f>
        <v>IMPACT1</v>
      </c>
      <c r="D9">
        <v>112.9</v>
      </c>
      <c r="E9">
        <f t="shared" si="0"/>
        <v>7</v>
      </c>
      <c r="F9">
        <f t="shared" si="1"/>
        <v>94</v>
      </c>
    </row>
    <row r="10" spans="1:6" x14ac:dyDescent="0.3">
      <c r="A10" t="s">
        <v>9</v>
      </c>
      <c r="B10">
        <v>233</v>
      </c>
      <c r="C10" t="str">
        <f>VLOOKUP(B10,Athlete!A:B,2,FALSE)</f>
        <v>CADAC B</v>
      </c>
      <c r="D10">
        <v>116.7</v>
      </c>
      <c r="E10">
        <f t="shared" si="0"/>
        <v>10</v>
      </c>
      <c r="F10">
        <f t="shared" si="1"/>
        <v>91</v>
      </c>
    </row>
    <row r="11" spans="1:6" x14ac:dyDescent="0.3">
      <c r="A11" t="s">
        <v>9</v>
      </c>
      <c r="B11">
        <v>428</v>
      </c>
      <c r="C11" t="str">
        <f>VLOOKUP(B11,Athlete!A:B,2,FALSE)</f>
        <v>GGAC B</v>
      </c>
      <c r="D11">
        <v>116.3</v>
      </c>
      <c r="E11">
        <f t="shared" si="0"/>
        <v>9</v>
      </c>
      <c r="F11">
        <f t="shared" si="1"/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11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265</v>
      </c>
      <c r="C2" t="str">
        <f>VLOOKUP(B2,Athlete!A:B,2,FALSE)</f>
        <v>DMV A</v>
      </c>
      <c r="D2" s="9">
        <v>126.5</v>
      </c>
      <c r="E2">
        <f>ROUNDDOWN(_xlfn.RANK.AVG(D2,$D$2:$D$100,0),0)</f>
        <v>5</v>
      </c>
      <c r="F2">
        <f t="shared" ref="F2" si="0">101-E2</f>
        <v>96</v>
      </c>
    </row>
    <row r="3" spans="1:6" x14ac:dyDescent="0.3">
      <c r="A3" t="s">
        <v>21</v>
      </c>
      <c r="B3">
        <v>373</v>
      </c>
      <c r="C3" t="str">
        <f>VLOOKUP(B3,Athlete!A:B,2,FALSE)</f>
        <v>E&amp;E</v>
      </c>
      <c r="D3" s="9">
        <v>124.8</v>
      </c>
      <c r="E3">
        <f t="shared" ref="E3:E11" si="1">ROUNDDOWN(_xlfn.RANK.AVG(D3,$D$2:$D$100,0),0)</f>
        <v>7</v>
      </c>
      <c r="F3">
        <f t="shared" ref="F3:F11" si="2">101-E3</f>
        <v>94</v>
      </c>
    </row>
    <row r="4" spans="1:6" x14ac:dyDescent="0.3">
      <c r="A4" t="s">
        <v>21</v>
      </c>
      <c r="B4">
        <v>230</v>
      </c>
      <c r="C4" t="str">
        <f>VLOOKUP(B4,Athlete!A:B,2,FALSE)</f>
        <v>CADAC A</v>
      </c>
      <c r="D4">
        <v>125.7</v>
      </c>
      <c r="E4">
        <f t="shared" si="1"/>
        <v>6</v>
      </c>
      <c r="F4">
        <f t="shared" si="2"/>
        <v>95</v>
      </c>
    </row>
    <row r="5" spans="1:6" x14ac:dyDescent="0.3">
      <c r="A5" t="s">
        <v>21</v>
      </c>
      <c r="B5">
        <v>431</v>
      </c>
      <c r="C5" t="str">
        <f>VLOOKUP(B5,Athlete!A:B,2,FALSE)</f>
        <v>GGAC B</v>
      </c>
      <c r="D5">
        <v>130.5</v>
      </c>
      <c r="E5">
        <f t="shared" si="1"/>
        <v>3</v>
      </c>
      <c r="F5">
        <f t="shared" si="2"/>
        <v>98</v>
      </c>
    </row>
    <row r="6" spans="1:6" x14ac:dyDescent="0.3">
      <c r="A6" t="s">
        <v>21</v>
      </c>
      <c r="B6">
        <v>443</v>
      </c>
      <c r="C6" t="str">
        <f>VLOOKUP(B6,Athlete!A:B,2,FALSE)</f>
        <v>HHH</v>
      </c>
      <c r="D6">
        <v>127.2</v>
      </c>
      <c r="E6">
        <f t="shared" si="1"/>
        <v>4</v>
      </c>
      <c r="F6">
        <f t="shared" si="2"/>
        <v>97</v>
      </c>
    </row>
    <row r="7" spans="1:6" x14ac:dyDescent="0.3">
      <c r="A7" t="s">
        <v>21</v>
      </c>
      <c r="B7">
        <v>217</v>
      </c>
      <c r="C7" t="str">
        <f>VLOOKUP(B7,Athlete!A:B,2,FALSE)</f>
        <v>IMPACT1</v>
      </c>
      <c r="D7">
        <v>130.80000000000001</v>
      </c>
      <c r="E7">
        <f t="shared" si="1"/>
        <v>2</v>
      </c>
      <c r="F7">
        <f t="shared" si="2"/>
        <v>99</v>
      </c>
    </row>
    <row r="8" spans="1:6" x14ac:dyDescent="0.3">
      <c r="A8" t="s">
        <v>21</v>
      </c>
      <c r="B8">
        <v>267</v>
      </c>
      <c r="C8" t="str">
        <f>VLOOKUP(B8,Athlete!A:B,2,FALSE)</f>
        <v>DMV B</v>
      </c>
      <c r="D8">
        <v>133.4</v>
      </c>
      <c r="E8">
        <f t="shared" si="1"/>
        <v>1</v>
      </c>
      <c r="F8">
        <f t="shared" si="2"/>
        <v>100</v>
      </c>
    </row>
    <row r="9" spans="1:6" x14ac:dyDescent="0.3">
      <c r="A9" t="s">
        <v>21</v>
      </c>
      <c r="B9">
        <v>220</v>
      </c>
      <c r="C9" t="str">
        <f>VLOOKUP(B9,Athlete!A:B,2,FALSE)</f>
        <v>IMPACT2</v>
      </c>
      <c r="D9">
        <v>121.5</v>
      </c>
      <c r="E9">
        <f t="shared" si="1"/>
        <v>10</v>
      </c>
      <c r="F9">
        <f t="shared" si="2"/>
        <v>91</v>
      </c>
    </row>
    <row r="10" spans="1:6" x14ac:dyDescent="0.3">
      <c r="A10" t="s">
        <v>21</v>
      </c>
      <c r="B10">
        <v>473</v>
      </c>
      <c r="C10" t="str">
        <f>VLOOKUP(B10,Athlete!A:B,2,FALSE)</f>
        <v>Waverley AC</v>
      </c>
      <c r="D10">
        <v>123</v>
      </c>
      <c r="E10">
        <f t="shared" si="1"/>
        <v>9</v>
      </c>
      <c r="F10">
        <f t="shared" si="2"/>
        <v>92</v>
      </c>
    </row>
    <row r="11" spans="1:6" x14ac:dyDescent="0.3">
      <c r="A11" t="s">
        <v>21</v>
      </c>
      <c r="B11">
        <v>426</v>
      </c>
      <c r="C11" t="str">
        <f>VLOOKUP(B11,Athlete!A:B,2,FALSE)</f>
        <v>GGAC A</v>
      </c>
      <c r="D11">
        <v>123.7</v>
      </c>
      <c r="E11">
        <f t="shared" si="1"/>
        <v>8</v>
      </c>
      <c r="F11">
        <f t="shared" si="2"/>
        <v>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13"/>
  <sheetViews>
    <sheetView tabSelected="1" workbookViewId="0"/>
  </sheetViews>
  <sheetFormatPr defaultRowHeight="14.4" x14ac:dyDescent="0.3"/>
  <cols>
    <col min="1" max="1" width="21.77734375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104</v>
      </c>
      <c r="B2" s="1">
        <v>1</v>
      </c>
      <c r="C2" s="1">
        <v>1435</v>
      </c>
      <c r="D2" s="2">
        <v>193</v>
      </c>
      <c r="E2" s="2">
        <v>195</v>
      </c>
      <c r="F2" s="2">
        <v>192</v>
      </c>
      <c r="G2" s="2">
        <v>186</v>
      </c>
      <c r="H2" s="2">
        <v>0</v>
      </c>
      <c r="I2" s="2">
        <v>187</v>
      </c>
      <c r="J2" s="2">
        <v>0</v>
      </c>
      <c r="K2" s="2">
        <v>191</v>
      </c>
      <c r="L2" s="2">
        <v>100</v>
      </c>
      <c r="M2" s="2">
        <v>100</v>
      </c>
      <c r="N2" s="2">
        <v>91</v>
      </c>
    </row>
    <row r="3" spans="1:14" x14ac:dyDescent="0.3">
      <c r="A3" s="3" t="s">
        <v>136</v>
      </c>
      <c r="B3" s="3">
        <v>2</v>
      </c>
      <c r="C3" s="3">
        <v>1379</v>
      </c>
      <c r="D3" s="3">
        <v>173</v>
      </c>
      <c r="E3" s="3">
        <v>179</v>
      </c>
      <c r="F3" s="3">
        <v>190</v>
      </c>
      <c r="G3" s="3">
        <v>173</v>
      </c>
      <c r="H3" s="3">
        <v>0</v>
      </c>
      <c r="I3" s="3">
        <v>195</v>
      </c>
      <c r="J3" s="3">
        <v>0</v>
      </c>
      <c r="K3" s="3">
        <v>181</v>
      </c>
      <c r="L3" s="3">
        <v>97</v>
      </c>
      <c r="M3" s="3">
        <v>95</v>
      </c>
      <c r="N3" s="3">
        <v>96</v>
      </c>
    </row>
    <row r="4" spans="1:14" x14ac:dyDescent="0.3">
      <c r="A4" s="1" t="s">
        <v>129</v>
      </c>
      <c r="B4" s="1">
        <v>3</v>
      </c>
      <c r="C4" s="1">
        <v>1365</v>
      </c>
      <c r="D4" s="2">
        <v>168</v>
      </c>
      <c r="E4" s="2">
        <v>193</v>
      </c>
      <c r="F4" s="2">
        <v>181</v>
      </c>
      <c r="G4" s="2">
        <v>174</v>
      </c>
      <c r="H4" s="2">
        <v>0</v>
      </c>
      <c r="I4" s="2">
        <v>180</v>
      </c>
      <c r="J4" s="2">
        <v>0</v>
      </c>
      <c r="K4" s="2">
        <v>181</v>
      </c>
      <c r="L4" s="2">
        <v>95</v>
      </c>
      <c r="M4" s="2">
        <v>98</v>
      </c>
      <c r="N4" s="2">
        <v>95</v>
      </c>
    </row>
    <row r="5" spans="1:14" x14ac:dyDescent="0.3">
      <c r="A5" s="3" t="s">
        <v>93</v>
      </c>
      <c r="B5" s="3">
        <v>4</v>
      </c>
      <c r="C5" s="3">
        <v>1351</v>
      </c>
      <c r="D5" s="3">
        <v>174</v>
      </c>
      <c r="E5" s="3">
        <v>178</v>
      </c>
      <c r="F5" s="3">
        <v>184</v>
      </c>
      <c r="G5" s="3">
        <v>171</v>
      </c>
      <c r="H5" s="3">
        <v>0</v>
      </c>
      <c r="I5" s="3">
        <v>184</v>
      </c>
      <c r="J5" s="3">
        <v>0</v>
      </c>
      <c r="K5" s="3">
        <v>174</v>
      </c>
      <c r="L5" s="3">
        <v>93</v>
      </c>
      <c r="M5" s="3">
        <v>94</v>
      </c>
      <c r="N5" s="3">
        <v>99</v>
      </c>
    </row>
    <row r="6" spans="1:14" x14ac:dyDescent="0.3">
      <c r="A6" s="1" t="s">
        <v>81</v>
      </c>
      <c r="B6" s="1">
        <v>5</v>
      </c>
      <c r="C6" s="1">
        <v>1340</v>
      </c>
      <c r="D6" s="2">
        <v>190</v>
      </c>
      <c r="E6" s="2">
        <v>92</v>
      </c>
      <c r="F6" s="2">
        <v>195</v>
      </c>
      <c r="G6" s="2">
        <v>195</v>
      </c>
      <c r="H6" s="2">
        <v>0</v>
      </c>
      <c r="I6" s="2">
        <v>190</v>
      </c>
      <c r="J6" s="2">
        <v>0</v>
      </c>
      <c r="K6" s="2">
        <v>189</v>
      </c>
      <c r="L6" s="2">
        <v>98</v>
      </c>
      <c r="M6" s="2">
        <v>98</v>
      </c>
      <c r="N6" s="2">
        <v>93</v>
      </c>
    </row>
    <row r="7" spans="1:14" x14ac:dyDescent="0.3">
      <c r="A7" s="3" t="s">
        <v>47</v>
      </c>
      <c r="B7" s="3">
        <v>6</v>
      </c>
      <c r="C7" s="3">
        <v>1330</v>
      </c>
      <c r="D7" s="3">
        <v>188</v>
      </c>
      <c r="E7" s="3">
        <v>185</v>
      </c>
      <c r="F7" s="3">
        <v>99</v>
      </c>
      <c r="G7" s="3">
        <v>183</v>
      </c>
      <c r="H7" s="3">
        <v>0</v>
      </c>
      <c r="I7" s="3">
        <v>189</v>
      </c>
      <c r="J7" s="3">
        <v>0</v>
      </c>
      <c r="K7" s="3">
        <v>199</v>
      </c>
      <c r="L7" s="3">
        <v>96</v>
      </c>
      <c r="M7" s="3">
        <v>99</v>
      </c>
      <c r="N7" s="3">
        <v>92</v>
      </c>
    </row>
    <row r="8" spans="1:14" x14ac:dyDescent="0.3">
      <c r="A8" s="1" t="s">
        <v>60</v>
      </c>
      <c r="B8" s="1">
        <v>7</v>
      </c>
      <c r="C8" s="1">
        <v>1213</v>
      </c>
      <c r="D8" s="2">
        <v>197</v>
      </c>
      <c r="E8" s="2">
        <v>180</v>
      </c>
      <c r="F8" s="2">
        <v>88</v>
      </c>
      <c r="G8" s="2">
        <v>189</v>
      </c>
      <c r="H8" s="2">
        <v>0</v>
      </c>
      <c r="I8" s="2">
        <v>175</v>
      </c>
      <c r="J8" s="2">
        <v>0</v>
      </c>
      <c r="K8" s="2">
        <v>98</v>
      </c>
      <c r="L8" s="2">
        <v>99</v>
      </c>
      <c r="M8" s="2">
        <v>93</v>
      </c>
      <c r="N8" s="2">
        <v>94</v>
      </c>
    </row>
    <row r="9" spans="1:14" x14ac:dyDescent="0.3">
      <c r="A9" s="3" t="s">
        <v>92</v>
      </c>
      <c r="B9" s="3">
        <v>8</v>
      </c>
      <c r="C9" s="3">
        <v>1079</v>
      </c>
      <c r="D9" s="3">
        <v>161</v>
      </c>
      <c r="E9" s="3">
        <v>91</v>
      </c>
      <c r="F9" s="3">
        <v>183</v>
      </c>
      <c r="G9" s="3">
        <v>97</v>
      </c>
      <c r="H9" s="3">
        <v>0</v>
      </c>
      <c r="I9" s="3">
        <v>176</v>
      </c>
      <c r="J9" s="3">
        <v>0</v>
      </c>
      <c r="K9" s="3">
        <v>181</v>
      </c>
      <c r="L9" s="3">
        <v>0</v>
      </c>
      <c r="M9" s="3">
        <v>92</v>
      </c>
      <c r="N9" s="3">
        <v>98</v>
      </c>
    </row>
    <row r="10" spans="1:14" x14ac:dyDescent="0.3">
      <c r="A10" s="1" t="s">
        <v>37</v>
      </c>
      <c r="B10" s="1">
        <v>9</v>
      </c>
      <c r="C10" s="1">
        <v>641</v>
      </c>
      <c r="D10" s="2">
        <v>183</v>
      </c>
      <c r="E10" s="2">
        <v>88</v>
      </c>
      <c r="F10" s="2">
        <v>0</v>
      </c>
      <c r="G10" s="2">
        <v>88</v>
      </c>
      <c r="H10" s="2">
        <v>0</v>
      </c>
      <c r="I10" s="2">
        <v>87</v>
      </c>
      <c r="J10" s="2">
        <v>0</v>
      </c>
      <c r="K10" s="2">
        <v>0</v>
      </c>
      <c r="L10" s="2">
        <v>0</v>
      </c>
      <c r="M10" s="2">
        <v>98</v>
      </c>
      <c r="N10" s="2">
        <v>97</v>
      </c>
    </row>
    <row r="11" spans="1:14" x14ac:dyDescent="0.3">
      <c r="A11" s="3" t="s">
        <v>135</v>
      </c>
      <c r="B11" s="3">
        <v>10</v>
      </c>
      <c r="C11" s="3">
        <v>595</v>
      </c>
      <c r="D11" s="3">
        <v>163</v>
      </c>
      <c r="E11" s="3">
        <v>87</v>
      </c>
      <c r="F11" s="3">
        <v>0</v>
      </c>
      <c r="G11" s="3">
        <v>81</v>
      </c>
      <c r="H11" s="3">
        <v>0</v>
      </c>
      <c r="I11" s="3">
        <v>87</v>
      </c>
      <c r="J11" s="3">
        <v>0</v>
      </c>
      <c r="K11" s="3">
        <v>86</v>
      </c>
      <c r="L11" s="3">
        <v>0</v>
      </c>
      <c r="M11" s="3">
        <v>91</v>
      </c>
      <c r="N11" s="3">
        <v>0</v>
      </c>
    </row>
    <row r="12" spans="1:14" x14ac:dyDescent="0.3">
      <c r="A12" s="1" t="s">
        <v>148</v>
      </c>
      <c r="B12" s="1">
        <v>11</v>
      </c>
      <c r="C12" s="1">
        <v>549</v>
      </c>
      <c r="D12" s="2">
        <v>0</v>
      </c>
      <c r="E12" s="2">
        <v>97</v>
      </c>
      <c r="F12" s="2">
        <v>86</v>
      </c>
      <c r="G12" s="2">
        <v>87</v>
      </c>
      <c r="H12" s="2">
        <v>0</v>
      </c>
      <c r="I12" s="2">
        <v>85</v>
      </c>
      <c r="J12" s="2">
        <v>0</v>
      </c>
      <c r="K12" s="2">
        <v>0</v>
      </c>
      <c r="L12" s="2">
        <v>94</v>
      </c>
      <c r="M12" s="2">
        <v>0</v>
      </c>
      <c r="N12" s="2">
        <v>100</v>
      </c>
    </row>
    <row r="13" spans="1:14" x14ac:dyDescent="0.3">
      <c r="A13" s="3" t="s">
        <v>153</v>
      </c>
      <c r="B13" s="3">
        <v>12</v>
      </c>
      <c r="C13" s="3">
        <v>370</v>
      </c>
      <c r="D13" s="3">
        <v>181</v>
      </c>
      <c r="E13" s="3">
        <v>0</v>
      </c>
      <c r="F13" s="3">
        <v>0</v>
      </c>
      <c r="G13" s="3">
        <v>189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</sheetData>
  <autoFilter ref="A1:N13" xr:uid="{83A9BF93-1450-424F-AFE0-68D00B04EB76}">
    <sortState xmlns:xlrd2="http://schemas.microsoft.com/office/spreadsheetml/2017/richdata2" ref="A2:N13">
      <sortCondition ref="B1:B13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58"/>
  <sheetViews>
    <sheetView workbookViewId="0">
      <selection activeCell="C12" sqref="C12"/>
    </sheetView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16</v>
      </c>
      <c r="K1" s="4" t="s">
        <v>8</v>
      </c>
    </row>
    <row r="2" spans="1:11" x14ac:dyDescent="0.3">
      <c r="A2" s="1">
        <v>220</v>
      </c>
      <c r="B2" s="1" t="s">
        <v>104</v>
      </c>
      <c r="C2" s="1" t="s">
        <v>191</v>
      </c>
      <c r="D2" s="1">
        <v>1</v>
      </c>
      <c r="E2" s="1">
        <v>200</v>
      </c>
      <c r="F2" s="1">
        <v>0</v>
      </c>
      <c r="G2" s="1">
        <v>100</v>
      </c>
      <c r="H2" s="1">
        <v>0</v>
      </c>
      <c r="I2" s="1">
        <v>0</v>
      </c>
      <c r="J2" s="1">
        <v>100</v>
      </c>
      <c r="K2" s="1">
        <v>0</v>
      </c>
    </row>
    <row r="3" spans="1:11" x14ac:dyDescent="0.3">
      <c r="A3" s="3">
        <v>475</v>
      </c>
      <c r="B3" s="3" t="s">
        <v>47</v>
      </c>
      <c r="C3" s="3" t="s">
        <v>164</v>
      </c>
      <c r="D3" s="3">
        <v>2</v>
      </c>
      <c r="E3" s="3">
        <v>199</v>
      </c>
      <c r="F3" s="3">
        <v>0</v>
      </c>
      <c r="G3" s="3">
        <v>0</v>
      </c>
      <c r="H3" s="3">
        <v>99</v>
      </c>
      <c r="I3" s="3">
        <v>0</v>
      </c>
      <c r="J3" s="3">
        <v>0</v>
      </c>
      <c r="K3" s="3">
        <v>100</v>
      </c>
    </row>
    <row r="4" spans="1:11" x14ac:dyDescent="0.3">
      <c r="A4" s="1">
        <v>373</v>
      </c>
      <c r="B4" s="1" t="s">
        <v>60</v>
      </c>
      <c r="C4" s="1" t="s">
        <v>170</v>
      </c>
      <c r="D4" s="1">
        <v>3</v>
      </c>
      <c r="E4" s="1">
        <v>198</v>
      </c>
      <c r="F4" s="1">
        <v>100</v>
      </c>
      <c r="G4" s="1">
        <v>0</v>
      </c>
      <c r="H4" s="1">
        <v>0</v>
      </c>
      <c r="I4" s="1">
        <v>0</v>
      </c>
      <c r="J4" s="1">
        <v>0</v>
      </c>
      <c r="K4" s="1">
        <v>98</v>
      </c>
    </row>
    <row r="5" spans="1:11" x14ac:dyDescent="0.3">
      <c r="A5" s="3">
        <v>425</v>
      </c>
      <c r="B5" s="3" t="s">
        <v>81</v>
      </c>
      <c r="C5" s="3" t="s">
        <v>173</v>
      </c>
      <c r="D5" s="3">
        <v>3</v>
      </c>
      <c r="E5" s="3">
        <v>198</v>
      </c>
      <c r="F5" s="3">
        <v>0</v>
      </c>
      <c r="G5" s="3">
        <v>0</v>
      </c>
      <c r="H5" s="3">
        <v>98</v>
      </c>
      <c r="I5" s="3">
        <v>100</v>
      </c>
      <c r="J5" s="3">
        <v>0</v>
      </c>
      <c r="K5" s="3">
        <v>0</v>
      </c>
    </row>
    <row r="6" spans="1:11" x14ac:dyDescent="0.3">
      <c r="A6" s="1">
        <v>474</v>
      </c>
      <c r="B6" s="1" t="s">
        <v>47</v>
      </c>
      <c r="C6" s="1" t="s">
        <v>163</v>
      </c>
      <c r="D6" s="1">
        <v>5</v>
      </c>
      <c r="E6" s="1">
        <v>197</v>
      </c>
      <c r="F6" s="1">
        <v>98</v>
      </c>
      <c r="G6" s="1">
        <v>0</v>
      </c>
      <c r="H6" s="1">
        <v>0</v>
      </c>
      <c r="I6" s="1">
        <v>0</v>
      </c>
      <c r="J6" s="1">
        <v>0</v>
      </c>
      <c r="K6" s="1">
        <v>99</v>
      </c>
    </row>
    <row r="7" spans="1:11" x14ac:dyDescent="0.3">
      <c r="A7" s="3">
        <v>374</v>
      </c>
      <c r="B7" s="3" t="s">
        <v>60</v>
      </c>
      <c r="C7" s="3" t="s">
        <v>171</v>
      </c>
      <c r="D7" s="3">
        <v>6</v>
      </c>
      <c r="E7" s="3">
        <v>196</v>
      </c>
      <c r="F7" s="3">
        <v>97</v>
      </c>
      <c r="G7" s="3">
        <v>0</v>
      </c>
      <c r="H7" s="3">
        <v>0</v>
      </c>
      <c r="I7" s="3">
        <v>99</v>
      </c>
      <c r="J7" s="3">
        <v>0</v>
      </c>
      <c r="K7" s="3">
        <v>0</v>
      </c>
    </row>
    <row r="8" spans="1:11" x14ac:dyDescent="0.3">
      <c r="A8" s="1">
        <v>230</v>
      </c>
      <c r="B8" s="1" t="s">
        <v>129</v>
      </c>
      <c r="C8" s="1" t="s">
        <v>200</v>
      </c>
      <c r="D8" s="1">
        <v>6</v>
      </c>
      <c r="E8" s="1">
        <v>196</v>
      </c>
      <c r="F8" s="1">
        <v>0</v>
      </c>
      <c r="G8" s="1">
        <v>99</v>
      </c>
      <c r="H8" s="1">
        <v>0</v>
      </c>
      <c r="I8" s="1">
        <v>0</v>
      </c>
      <c r="J8" s="1">
        <v>97</v>
      </c>
      <c r="K8" s="1">
        <v>0</v>
      </c>
    </row>
    <row r="9" spans="1:11" x14ac:dyDescent="0.3">
      <c r="A9" s="3">
        <v>224</v>
      </c>
      <c r="B9" s="3" t="s">
        <v>104</v>
      </c>
      <c r="C9" s="3" t="s">
        <v>195</v>
      </c>
      <c r="D9" s="3">
        <v>8</v>
      </c>
      <c r="E9" s="3">
        <v>194</v>
      </c>
      <c r="F9" s="3">
        <v>99</v>
      </c>
      <c r="G9" s="3">
        <v>0</v>
      </c>
      <c r="H9" s="3">
        <v>0</v>
      </c>
      <c r="I9" s="3">
        <v>0</v>
      </c>
      <c r="J9" s="3">
        <v>0</v>
      </c>
      <c r="K9" s="3">
        <v>95</v>
      </c>
    </row>
    <row r="10" spans="1:11" x14ac:dyDescent="0.3">
      <c r="A10" s="1">
        <v>429</v>
      </c>
      <c r="B10" s="1" t="s">
        <v>81</v>
      </c>
      <c r="C10" s="1" t="s">
        <v>177</v>
      </c>
      <c r="D10" s="1">
        <v>9</v>
      </c>
      <c r="E10" s="1">
        <v>193</v>
      </c>
      <c r="F10" s="1">
        <v>0</v>
      </c>
      <c r="G10" s="1">
        <v>0</v>
      </c>
      <c r="H10" s="1">
        <v>97</v>
      </c>
      <c r="I10" s="1">
        <v>0</v>
      </c>
      <c r="J10" s="1">
        <v>96</v>
      </c>
      <c r="K10" s="1">
        <v>0</v>
      </c>
    </row>
    <row r="11" spans="1:11" x14ac:dyDescent="0.3">
      <c r="A11" s="3">
        <v>293</v>
      </c>
      <c r="B11" s="3" t="s">
        <v>153</v>
      </c>
      <c r="C11" s="3" t="s">
        <v>214</v>
      </c>
      <c r="D11" s="3">
        <v>10</v>
      </c>
      <c r="E11" s="3">
        <v>192</v>
      </c>
      <c r="F11" s="3">
        <v>96</v>
      </c>
      <c r="G11" s="3">
        <v>0</v>
      </c>
      <c r="H11" s="3">
        <v>0</v>
      </c>
      <c r="I11" s="3">
        <v>96</v>
      </c>
      <c r="J11" s="3">
        <v>0</v>
      </c>
      <c r="K11" s="3">
        <v>0</v>
      </c>
    </row>
    <row r="12" spans="1:11" x14ac:dyDescent="0.3">
      <c r="A12" s="1">
        <v>426</v>
      </c>
      <c r="B12" s="1" t="s">
        <v>81</v>
      </c>
      <c r="C12" s="1" t="s">
        <v>174</v>
      </c>
      <c r="D12" s="1">
        <v>11</v>
      </c>
      <c r="E12" s="1">
        <v>191</v>
      </c>
      <c r="F12" s="1">
        <v>96</v>
      </c>
      <c r="G12" s="1">
        <v>0</v>
      </c>
      <c r="H12" s="1">
        <v>0</v>
      </c>
      <c r="I12" s="1">
        <v>95</v>
      </c>
      <c r="J12" s="1">
        <v>0</v>
      </c>
      <c r="K12" s="1">
        <v>0</v>
      </c>
    </row>
    <row r="13" spans="1:11" x14ac:dyDescent="0.3">
      <c r="A13" s="3">
        <v>430</v>
      </c>
      <c r="B13" s="3" t="s">
        <v>81</v>
      </c>
      <c r="C13" s="3" t="s">
        <v>178</v>
      </c>
      <c r="D13" s="3">
        <v>11</v>
      </c>
      <c r="E13" s="3">
        <v>191</v>
      </c>
      <c r="F13" s="3">
        <v>94</v>
      </c>
      <c r="G13" s="3">
        <v>0</v>
      </c>
      <c r="H13" s="3">
        <v>0</v>
      </c>
      <c r="I13" s="3">
        <v>0</v>
      </c>
      <c r="J13" s="3">
        <v>0</v>
      </c>
      <c r="K13" s="3">
        <v>97</v>
      </c>
    </row>
    <row r="14" spans="1:11" x14ac:dyDescent="0.3">
      <c r="A14" s="1">
        <v>221</v>
      </c>
      <c r="B14" s="1" t="s">
        <v>104</v>
      </c>
      <c r="C14" s="1" t="s">
        <v>192</v>
      </c>
      <c r="D14" s="1">
        <v>11</v>
      </c>
      <c r="E14" s="1">
        <v>191</v>
      </c>
      <c r="F14" s="1">
        <v>0</v>
      </c>
      <c r="G14" s="1">
        <v>95</v>
      </c>
      <c r="H14" s="1">
        <v>0</v>
      </c>
      <c r="I14" s="1">
        <v>0</v>
      </c>
      <c r="J14" s="1">
        <v>0</v>
      </c>
      <c r="K14" s="1">
        <v>96</v>
      </c>
    </row>
    <row r="15" spans="1:11" x14ac:dyDescent="0.3">
      <c r="A15" s="3">
        <v>436</v>
      </c>
      <c r="B15" s="3" t="s">
        <v>92</v>
      </c>
      <c r="C15" s="3" t="s">
        <v>183</v>
      </c>
      <c r="D15" s="3">
        <v>14</v>
      </c>
      <c r="E15" s="3">
        <v>190</v>
      </c>
      <c r="F15" s="3">
        <v>0</v>
      </c>
      <c r="G15" s="3">
        <v>0</v>
      </c>
      <c r="H15" s="3">
        <v>96</v>
      </c>
      <c r="I15" s="3">
        <v>0</v>
      </c>
      <c r="J15" s="3">
        <v>94</v>
      </c>
      <c r="K15" s="3">
        <v>0</v>
      </c>
    </row>
    <row r="16" spans="1:11" x14ac:dyDescent="0.3">
      <c r="A16" s="1">
        <v>473</v>
      </c>
      <c r="B16" s="1" t="s">
        <v>47</v>
      </c>
      <c r="C16" s="1" t="s">
        <v>162</v>
      </c>
      <c r="D16" s="1">
        <v>15</v>
      </c>
      <c r="E16" s="1">
        <v>189</v>
      </c>
      <c r="F16" s="1">
        <v>90</v>
      </c>
      <c r="G16" s="1">
        <v>0</v>
      </c>
      <c r="H16" s="1">
        <v>0</v>
      </c>
      <c r="I16" s="1">
        <v>0</v>
      </c>
      <c r="J16" s="1">
        <v>99</v>
      </c>
      <c r="K16" s="1">
        <v>0</v>
      </c>
    </row>
    <row r="17" spans="1:11" x14ac:dyDescent="0.3">
      <c r="A17" s="3">
        <v>219</v>
      </c>
      <c r="B17" s="3" t="s">
        <v>104</v>
      </c>
      <c r="C17" s="3" t="s">
        <v>190</v>
      </c>
      <c r="D17" s="3">
        <v>15</v>
      </c>
      <c r="E17" s="3">
        <v>189</v>
      </c>
      <c r="F17" s="3">
        <v>94</v>
      </c>
      <c r="G17" s="3">
        <v>0</v>
      </c>
      <c r="H17" s="3">
        <v>0</v>
      </c>
      <c r="I17" s="3">
        <v>95</v>
      </c>
      <c r="J17" s="3">
        <v>0</v>
      </c>
      <c r="K17" s="3">
        <v>0</v>
      </c>
    </row>
    <row r="18" spans="1:11" x14ac:dyDescent="0.3">
      <c r="A18" s="1">
        <v>428</v>
      </c>
      <c r="B18" s="1" t="s">
        <v>92</v>
      </c>
      <c r="C18" s="1" t="s">
        <v>182</v>
      </c>
      <c r="D18" s="1">
        <v>17</v>
      </c>
      <c r="E18" s="1">
        <v>188</v>
      </c>
      <c r="F18" s="1">
        <v>0</v>
      </c>
      <c r="G18" s="1">
        <v>91</v>
      </c>
      <c r="H18" s="1">
        <v>0</v>
      </c>
      <c r="I18" s="1">
        <v>97</v>
      </c>
      <c r="J18" s="1">
        <v>0</v>
      </c>
      <c r="K18" s="1">
        <v>0</v>
      </c>
    </row>
    <row r="19" spans="1:11" x14ac:dyDescent="0.3">
      <c r="A19" s="3">
        <v>261</v>
      </c>
      <c r="B19" s="3" t="s">
        <v>136</v>
      </c>
      <c r="C19" s="3" t="s">
        <v>205</v>
      </c>
      <c r="D19" s="3">
        <v>17</v>
      </c>
      <c r="E19" s="3">
        <v>188</v>
      </c>
      <c r="F19" s="3">
        <v>89</v>
      </c>
      <c r="G19" s="3">
        <v>0</v>
      </c>
      <c r="H19" s="3">
        <v>0</v>
      </c>
      <c r="I19" s="3">
        <v>0</v>
      </c>
      <c r="J19" s="3">
        <v>99</v>
      </c>
      <c r="K19" s="3">
        <v>0</v>
      </c>
    </row>
    <row r="20" spans="1:11" x14ac:dyDescent="0.3">
      <c r="A20" s="1">
        <v>214</v>
      </c>
      <c r="B20" s="1" t="s">
        <v>93</v>
      </c>
      <c r="C20" s="1" t="s">
        <v>185</v>
      </c>
      <c r="D20" s="1">
        <v>19</v>
      </c>
      <c r="E20" s="1">
        <v>187</v>
      </c>
      <c r="F20" s="1">
        <v>0</v>
      </c>
      <c r="G20" s="1">
        <v>0</v>
      </c>
      <c r="H20" s="1">
        <v>95</v>
      </c>
      <c r="I20" s="1">
        <v>0</v>
      </c>
      <c r="J20" s="1">
        <v>92</v>
      </c>
      <c r="K20" s="1">
        <v>0</v>
      </c>
    </row>
    <row r="21" spans="1:11" x14ac:dyDescent="0.3">
      <c r="A21" s="3">
        <v>223</v>
      </c>
      <c r="B21" s="3" t="s">
        <v>104</v>
      </c>
      <c r="C21" s="3" t="s">
        <v>194</v>
      </c>
      <c r="D21" s="3">
        <v>19</v>
      </c>
      <c r="E21" s="3">
        <v>187</v>
      </c>
      <c r="F21" s="3">
        <v>0</v>
      </c>
      <c r="G21" s="3">
        <v>0</v>
      </c>
      <c r="H21" s="3">
        <v>100</v>
      </c>
      <c r="I21" s="3">
        <v>0</v>
      </c>
      <c r="J21" s="3">
        <v>87</v>
      </c>
      <c r="K21" s="3">
        <v>0</v>
      </c>
    </row>
    <row r="22" spans="1:11" x14ac:dyDescent="0.3">
      <c r="A22" s="1">
        <v>371</v>
      </c>
      <c r="B22" s="1" t="s">
        <v>60</v>
      </c>
      <c r="C22" s="1" t="s">
        <v>168</v>
      </c>
      <c r="D22" s="1">
        <v>21</v>
      </c>
      <c r="E22" s="1">
        <v>186</v>
      </c>
      <c r="F22" s="1">
        <v>0</v>
      </c>
      <c r="G22" s="1">
        <v>96</v>
      </c>
      <c r="H22" s="1">
        <v>0</v>
      </c>
      <c r="I22" s="1">
        <v>90</v>
      </c>
      <c r="J22" s="1">
        <v>0</v>
      </c>
      <c r="K22" s="1">
        <v>0</v>
      </c>
    </row>
    <row r="23" spans="1:11" x14ac:dyDescent="0.3">
      <c r="A23" s="3">
        <v>263</v>
      </c>
      <c r="B23" s="3" t="s">
        <v>136</v>
      </c>
      <c r="C23" s="3" t="s">
        <v>207</v>
      </c>
      <c r="D23" s="3">
        <v>22</v>
      </c>
      <c r="E23" s="3">
        <v>185</v>
      </c>
      <c r="F23" s="3">
        <v>0</v>
      </c>
      <c r="G23" s="3">
        <v>0</v>
      </c>
      <c r="H23" s="3">
        <v>95</v>
      </c>
      <c r="I23" s="3">
        <v>90</v>
      </c>
      <c r="J23" s="3">
        <v>0</v>
      </c>
      <c r="K23" s="3">
        <v>0</v>
      </c>
    </row>
    <row r="24" spans="1:11" x14ac:dyDescent="0.3">
      <c r="A24" s="1">
        <v>476</v>
      </c>
      <c r="B24" s="1" t="s">
        <v>47</v>
      </c>
      <c r="C24" s="1" t="s">
        <v>165</v>
      </c>
      <c r="D24" s="1">
        <v>23</v>
      </c>
      <c r="E24" s="1">
        <v>184</v>
      </c>
      <c r="F24" s="1">
        <v>0</v>
      </c>
      <c r="G24" s="1">
        <v>99</v>
      </c>
      <c r="H24" s="1">
        <v>0</v>
      </c>
      <c r="I24" s="1">
        <v>85</v>
      </c>
      <c r="J24" s="1">
        <v>0</v>
      </c>
      <c r="K24" s="1">
        <v>0</v>
      </c>
    </row>
    <row r="25" spans="1:11" x14ac:dyDescent="0.3">
      <c r="A25" s="3">
        <v>435</v>
      </c>
      <c r="B25" s="3" t="s">
        <v>81</v>
      </c>
      <c r="C25" s="3" t="s">
        <v>176</v>
      </c>
      <c r="D25" s="3">
        <v>23</v>
      </c>
      <c r="E25" s="3">
        <v>184</v>
      </c>
      <c r="F25" s="3">
        <v>0</v>
      </c>
      <c r="G25" s="3">
        <v>92</v>
      </c>
      <c r="H25" s="3">
        <v>0</v>
      </c>
      <c r="I25" s="3">
        <v>0</v>
      </c>
      <c r="J25" s="3">
        <v>0</v>
      </c>
      <c r="K25" s="3">
        <v>92</v>
      </c>
    </row>
    <row r="26" spans="1:11" x14ac:dyDescent="0.3">
      <c r="A26" s="1">
        <v>265</v>
      </c>
      <c r="B26" s="1" t="s">
        <v>136</v>
      </c>
      <c r="C26" s="1" t="s">
        <v>209</v>
      </c>
      <c r="D26" s="1">
        <v>23</v>
      </c>
      <c r="E26" s="1">
        <v>184</v>
      </c>
      <c r="F26" s="1">
        <v>0</v>
      </c>
      <c r="G26" s="1">
        <v>90</v>
      </c>
      <c r="H26" s="1">
        <v>0</v>
      </c>
      <c r="I26" s="1">
        <v>0</v>
      </c>
      <c r="J26" s="1">
        <v>0</v>
      </c>
      <c r="K26" s="1">
        <v>94</v>
      </c>
    </row>
    <row r="27" spans="1:11" x14ac:dyDescent="0.3">
      <c r="A27" s="3">
        <v>269</v>
      </c>
      <c r="B27" s="3" t="s">
        <v>148</v>
      </c>
      <c r="C27" s="3" t="s">
        <v>212</v>
      </c>
      <c r="D27" s="3">
        <v>23</v>
      </c>
      <c r="E27" s="3">
        <v>184</v>
      </c>
      <c r="F27" s="3">
        <v>0</v>
      </c>
      <c r="G27" s="3">
        <v>97</v>
      </c>
      <c r="H27" s="3">
        <v>0</v>
      </c>
      <c r="I27" s="3">
        <v>87</v>
      </c>
      <c r="J27" s="3">
        <v>0</v>
      </c>
      <c r="K27" s="3">
        <v>0</v>
      </c>
    </row>
    <row r="28" spans="1:11" x14ac:dyDescent="0.3">
      <c r="A28" s="1">
        <v>222</v>
      </c>
      <c r="B28" s="1" t="s">
        <v>104</v>
      </c>
      <c r="C28" s="1" t="s">
        <v>193</v>
      </c>
      <c r="D28" s="1">
        <v>27</v>
      </c>
      <c r="E28" s="1">
        <v>183</v>
      </c>
      <c r="F28" s="1">
        <v>0</v>
      </c>
      <c r="G28" s="1">
        <v>0</v>
      </c>
      <c r="H28" s="1">
        <v>92</v>
      </c>
      <c r="I28" s="1">
        <v>91</v>
      </c>
      <c r="J28" s="1">
        <v>0</v>
      </c>
      <c r="K28" s="1">
        <v>0</v>
      </c>
    </row>
    <row r="29" spans="1:11" x14ac:dyDescent="0.3">
      <c r="A29" s="3">
        <v>228</v>
      </c>
      <c r="B29" s="3" t="s">
        <v>129</v>
      </c>
      <c r="C29" s="3" t="s">
        <v>198</v>
      </c>
      <c r="D29" s="3">
        <v>27</v>
      </c>
      <c r="E29" s="3">
        <v>183</v>
      </c>
      <c r="F29" s="3">
        <v>0</v>
      </c>
      <c r="G29" s="3">
        <v>0</v>
      </c>
      <c r="H29" s="3">
        <v>90</v>
      </c>
      <c r="I29" s="3">
        <v>0</v>
      </c>
      <c r="J29" s="3">
        <v>0</v>
      </c>
      <c r="K29" s="3">
        <v>93</v>
      </c>
    </row>
    <row r="30" spans="1:11" x14ac:dyDescent="0.3">
      <c r="A30" s="1">
        <v>213</v>
      </c>
      <c r="B30" s="1" t="s">
        <v>93</v>
      </c>
      <c r="C30" s="1" t="s">
        <v>184</v>
      </c>
      <c r="D30" s="1">
        <v>29</v>
      </c>
      <c r="E30" s="1">
        <v>182</v>
      </c>
      <c r="F30" s="1">
        <v>0</v>
      </c>
      <c r="G30" s="1">
        <v>93</v>
      </c>
      <c r="H30" s="1">
        <v>0</v>
      </c>
      <c r="I30" s="1">
        <v>0</v>
      </c>
      <c r="J30" s="1">
        <v>0</v>
      </c>
      <c r="K30" s="1">
        <v>89</v>
      </c>
    </row>
    <row r="31" spans="1:11" x14ac:dyDescent="0.3">
      <c r="A31" s="3">
        <v>266</v>
      </c>
      <c r="B31" s="3" t="s">
        <v>136</v>
      </c>
      <c r="C31" s="3" t="s">
        <v>210</v>
      </c>
      <c r="D31" s="3">
        <v>29</v>
      </c>
      <c r="E31" s="3">
        <v>182</v>
      </c>
      <c r="F31" s="3">
        <v>0</v>
      </c>
      <c r="G31" s="3">
        <v>0</v>
      </c>
      <c r="H31" s="3">
        <v>95</v>
      </c>
      <c r="I31" s="3">
        <v>0</v>
      </c>
      <c r="J31" s="3">
        <v>0</v>
      </c>
      <c r="K31" s="3">
        <v>87</v>
      </c>
    </row>
    <row r="32" spans="1:11" x14ac:dyDescent="0.3">
      <c r="A32" s="1">
        <v>217</v>
      </c>
      <c r="B32" s="1" t="s">
        <v>93</v>
      </c>
      <c r="C32" s="1" t="s">
        <v>188</v>
      </c>
      <c r="D32" s="1">
        <v>31</v>
      </c>
      <c r="E32" s="1">
        <v>180</v>
      </c>
      <c r="F32" s="1">
        <v>88</v>
      </c>
      <c r="G32" s="1">
        <v>0</v>
      </c>
      <c r="H32" s="1">
        <v>0</v>
      </c>
      <c r="I32" s="1">
        <v>0</v>
      </c>
      <c r="J32" s="1">
        <v>92</v>
      </c>
      <c r="K32" s="1">
        <v>0</v>
      </c>
    </row>
    <row r="33" spans="1:11" x14ac:dyDescent="0.3">
      <c r="A33" s="3">
        <v>268</v>
      </c>
      <c r="B33" s="3" t="s">
        <v>136</v>
      </c>
      <c r="C33" s="3" t="s">
        <v>206</v>
      </c>
      <c r="D33" s="3">
        <v>31</v>
      </c>
      <c r="E33" s="3">
        <v>180</v>
      </c>
      <c r="F33" s="3">
        <v>84</v>
      </c>
      <c r="G33" s="3">
        <v>0</v>
      </c>
      <c r="H33" s="3">
        <v>0</v>
      </c>
      <c r="I33" s="3">
        <v>0</v>
      </c>
      <c r="J33" s="3">
        <v>96</v>
      </c>
      <c r="K33" s="3">
        <v>0</v>
      </c>
    </row>
    <row r="34" spans="1:11" x14ac:dyDescent="0.3">
      <c r="A34" s="1">
        <v>229</v>
      </c>
      <c r="B34" s="1" t="s">
        <v>129</v>
      </c>
      <c r="C34" s="1" t="s">
        <v>199</v>
      </c>
      <c r="D34" s="1">
        <v>33</v>
      </c>
      <c r="E34" s="1">
        <v>179</v>
      </c>
      <c r="F34" s="1">
        <v>87</v>
      </c>
      <c r="G34" s="1">
        <v>0</v>
      </c>
      <c r="H34" s="1">
        <v>0</v>
      </c>
      <c r="I34" s="1">
        <v>92</v>
      </c>
      <c r="J34" s="1">
        <v>0</v>
      </c>
      <c r="K34" s="1">
        <v>0</v>
      </c>
    </row>
    <row r="35" spans="1:11" x14ac:dyDescent="0.3">
      <c r="A35" s="3">
        <v>294</v>
      </c>
      <c r="B35" s="3" t="s">
        <v>153</v>
      </c>
      <c r="C35" s="3" t="s">
        <v>213</v>
      </c>
      <c r="D35" s="3">
        <v>34</v>
      </c>
      <c r="E35" s="3">
        <v>178</v>
      </c>
      <c r="F35" s="3">
        <v>85</v>
      </c>
      <c r="G35" s="3">
        <v>0</v>
      </c>
      <c r="H35" s="3">
        <v>0</v>
      </c>
      <c r="I35" s="3">
        <v>93</v>
      </c>
      <c r="J35" s="3">
        <v>0</v>
      </c>
      <c r="K35" s="3">
        <v>0</v>
      </c>
    </row>
    <row r="36" spans="1:11" x14ac:dyDescent="0.3">
      <c r="A36" s="1">
        <v>478</v>
      </c>
      <c r="B36" s="1" t="s">
        <v>47</v>
      </c>
      <c r="C36" s="1" t="s">
        <v>167</v>
      </c>
      <c r="D36" s="1">
        <v>35</v>
      </c>
      <c r="E36" s="1">
        <v>176</v>
      </c>
      <c r="F36" s="1">
        <v>0</v>
      </c>
      <c r="G36" s="1">
        <v>86</v>
      </c>
      <c r="H36" s="1">
        <v>0</v>
      </c>
      <c r="I36" s="1">
        <v>0</v>
      </c>
      <c r="J36" s="1">
        <v>90</v>
      </c>
      <c r="K36" s="1">
        <v>0</v>
      </c>
    </row>
    <row r="37" spans="1:11" x14ac:dyDescent="0.3">
      <c r="A37" s="3">
        <v>226</v>
      </c>
      <c r="B37" s="3" t="s">
        <v>129</v>
      </c>
      <c r="C37" s="3" t="s">
        <v>196</v>
      </c>
      <c r="D37" s="3">
        <v>35</v>
      </c>
      <c r="E37" s="3">
        <v>176</v>
      </c>
      <c r="F37" s="3">
        <v>0</v>
      </c>
      <c r="G37" s="3">
        <v>94</v>
      </c>
      <c r="H37" s="3">
        <v>0</v>
      </c>
      <c r="I37" s="3">
        <v>82</v>
      </c>
      <c r="J37" s="3">
        <v>0</v>
      </c>
      <c r="K37" s="3">
        <v>0</v>
      </c>
    </row>
    <row r="38" spans="1:11" x14ac:dyDescent="0.3">
      <c r="A38" s="1">
        <v>447</v>
      </c>
      <c r="B38" s="1" t="s">
        <v>37</v>
      </c>
      <c r="C38" s="1" t="s">
        <v>161</v>
      </c>
      <c r="D38" s="1">
        <v>37</v>
      </c>
      <c r="E38" s="1">
        <v>175</v>
      </c>
      <c r="F38" s="1">
        <v>0</v>
      </c>
      <c r="G38" s="1">
        <v>88</v>
      </c>
      <c r="H38" s="1">
        <v>0</v>
      </c>
      <c r="I38" s="1">
        <v>0</v>
      </c>
      <c r="J38" s="1">
        <v>87</v>
      </c>
      <c r="K38" s="1">
        <v>0</v>
      </c>
    </row>
    <row r="39" spans="1:11" x14ac:dyDescent="0.3">
      <c r="A39" s="3">
        <v>372</v>
      </c>
      <c r="B39" s="3" t="s">
        <v>60</v>
      </c>
      <c r="C39" s="3" t="s">
        <v>169</v>
      </c>
      <c r="D39" s="3">
        <v>38</v>
      </c>
      <c r="E39" s="3">
        <v>174</v>
      </c>
      <c r="F39" s="3">
        <v>0</v>
      </c>
      <c r="G39" s="3">
        <v>84</v>
      </c>
      <c r="H39" s="3">
        <v>0</v>
      </c>
      <c r="I39" s="3">
        <v>0</v>
      </c>
      <c r="J39" s="3">
        <v>90</v>
      </c>
      <c r="K39" s="3">
        <v>0</v>
      </c>
    </row>
    <row r="40" spans="1:11" x14ac:dyDescent="0.3">
      <c r="A40" s="1">
        <v>216</v>
      </c>
      <c r="B40" s="1" t="s">
        <v>93</v>
      </c>
      <c r="C40" s="1" t="s">
        <v>187</v>
      </c>
      <c r="D40" s="1">
        <v>38</v>
      </c>
      <c r="E40" s="1">
        <v>174</v>
      </c>
      <c r="F40" s="1">
        <v>0</v>
      </c>
      <c r="G40" s="1">
        <v>0</v>
      </c>
      <c r="H40" s="1">
        <v>89</v>
      </c>
      <c r="I40" s="1">
        <v>85</v>
      </c>
      <c r="J40" s="1">
        <v>0</v>
      </c>
      <c r="K40" s="1">
        <v>0</v>
      </c>
    </row>
    <row r="41" spans="1:11" x14ac:dyDescent="0.3">
      <c r="A41" s="3">
        <v>231</v>
      </c>
      <c r="B41" s="3" t="s">
        <v>129</v>
      </c>
      <c r="C41" s="3" t="s">
        <v>201</v>
      </c>
      <c r="D41" s="3">
        <v>38</v>
      </c>
      <c r="E41" s="3">
        <v>174</v>
      </c>
      <c r="F41" s="3">
        <v>0</v>
      </c>
      <c r="G41" s="3">
        <v>0</v>
      </c>
      <c r="H41" s="3">
        <v>91</v>
      </c>
      <c r="I41" s="3">
        <v>0</v>
      </c>
      <c r="J41" s="3">
        <v>83</v>
      </c>
      <c r="K41" s="3">
        <v>0</v>
      </c>
    </row>
    <row r="42" spans="1:11" x14ac:dyDescent="0.3">
      <c r="A42" s="1">
        <v>382</v>
      </c>
      <c r="B42" s="1" t="s">
        <v>60</v>
      </c>
      <c r="C42" s="1" t="s">
        <v>172</v>
      </c>
      <c r="D42" s="1">
        <v>41</v>
      </c>
      <c r="E42" s="1">
        <v>173</v>
      </c>
      <c r="F42" s="1">
        <v>0</v>
      </c>
      <c r="G42" s="1">
        <v>0</v>
      </c>
      <c r="H42" s="1">
        <v>88</v>
      </c>
      <c r="I42" s="1">
        <v>0</v>
      </c>
      <c r="J42" s="1">
        <v>85</v>
      </c>
      <c r="K42" s="1">
        <v>0</v>
      </c>
    </row>
    <row r="43" spans="1:11" x14ac:dyDescent="0.3">
      <c r="A43" s="3">
        <v>433</v>
      </c>
      <c r="B43" s="3" t="s">
        <v>92</v>
      </c>
      <c r="C43" s="3" t="s">
        <v>181</v>
      </c>
      <c r="D43" s="3">
        <v>41</v>
      </c>
      <c r="E43" s="3">
        <v>173</v>
      </c>
      <c r="F43" s="3">
        <v>82</v>
      </c>
      <c r="G43" s="3">
        <v>0</v>
      </c>
      <c r="H43" s="3">
        <v>0</v>
      </c>
      <c r="I43" s="3">
        <v>0</v>
      </c>
      <c r="J43" s="3">
        <v>0</v>
      </c>
      <c r="K43" s="3">
        <v>91</v>
      </c>
    </row>
    <row r="44" spans="1:11" x14ac:dyDescent="0.3">
      <c r="A44" s="1">
        <v>233</v>
      </c>
      <c r="B44" s="1" t="s">
        <v>135</v>
      </c>
      <c r="C44" s="1" t="s">
        <v>203</v>
      </c>
      <c r="D44" s="1">
        <v>41</v>
      </c>
      <c r="E44" s="1">
        <v>173</v>
      </c>
      <c r="F44" s="1">
        <v>0</v>
      </c>
      <c r="G44" s="1">
        <v>87</v>
      </c>
      <c r="H44" s="1">
        <v>0</v>
      </c>
      <c r="I44" s="1">
        <v>0</v>
      </c>
      <c r="J44" s="1">
        <v>0</v>
      </c>
      <c r="K44" s="1">
        <v>86</v>
      </c>
    </row>
    <row r="45" spans="1:11" x14ac:dyDescent="0.3">
      <c r="A45" s="3">
        <v>264</v>
      </c>
      <c r="B45" s="3" t="s">
        <v>136</v>
      </c>
      <c r="C45" s="3" t="s">
        <v>208</v>
      </c>
      <c r="D45" s="3">
        <v>44</v>
      </c>
      <c r="E45" s="3">
        <v>172</v>
      </c>
      <c r="F45" s="3">
        <v>0</v>
      </c>
      <c r="G45" s="3">
        <v>89</v>
      </c>
      <c r="H45" s="3">
        <v>0</v>
      </c>
      <c r="I45" s="3">
        <v>83</v>
      </c>
      <c r="J45" s="3">
        <v>0</v>
      </c>
      <c r="K45" s="3">
        <v>0</v>
      </c>
    </row>
    <row r="46" spans="1:11" x14ac:dyDescent="0.3">
      <c r="A46" s="1">
        <v>215</v>
      </c>
      <c r="B46" s="1" t="s">
        <v>93</v>
      </c>
      <c r="C46" s="1" t="s">
        <v>186</v>
      </c>
      <c r="D46" s="1">
        <v>45</v>
      </c>
      <c r="E46" s="1">
        <v>171</v>
      </c>
      <c r="F46" s="1">
        <v>86</v>
      </c>
      <c r="G46" s="1">
        <v>0</v>
      </c>
      <c r="H46" s="1">
        <v>0</v>
      </c>
      <c r="I46" s="1">
        <v>0</v>
      </c>
      <c r="J46" s="1">
        <v>0</v>
      </c>
      <c r="K46" s="1">
        <v>85</v>
      </c>
    </row>
    <row r="47" spans="1:11" x14ac:dyDescent="0.3">
      <c r="A47" s="3">
        <v>218</v>
      </c>
      <c r="B47" s="3" t="s">
        <v>93</v>
      </c>
      <c r="C47" s="3" t="s">
        <v>189</v>
      </c>
      <c r="D47" s="3">
        <v>45</v>
      </c>
      <c r="E47" s="3">
        <v>171</v>
      </c>
      <c r="F47" s="3">
        <v>0</v>
      </c>
      <c r="G47" s="3">
        <v>85</v>
      </c>
      <c r="H47" s="3">
        <v>0</v>
      </c>
      <c r="I47" s="3">
        <v>86</v>
      </c>
      <c r="J47" s="3">
        <v>0</v>
      </c>
      <c r="K47" s="3">
        <v>0</v>
      </c>
    </row>
    <row r="48" spans="1:11" x14ac:dyDescent="0.3">
      <c r="A48" s="1">
        <v>267</v>
      </c>
      <c r="B48" s="1" t="s">
        <v>148</v>
      </c>
      <c r="C48" s="1" t="s">
        <v>211</v>
      </c>
      <c r="D48" s="1">
        <v>45</v>
      </c>
      <c r="E48" s="1">
        <v>171</v>
      </c>
      <c r="F48" s="1">
        <v>0</v>
      </c>
      <c r="G48" s="1">
        <v>0</v>
      </c>
      <c r="H48" s="1">
        <v>86</v>
      </c>
      <c r="I48" s="1">
        <v>0</v>
      </c>
      <c r="J48" s="1">
        <v>85</v>
      </c>
      <c r="K48" s="1">
        <v>0</v>
      </c>
    </row>
    <row r="49" spans="1:11" x14ac:dyDescent="0.3">
      <c r="A49" s="3">
        <v>234</v>
      </c>
      <c r="B49" s="3" t="s">
        <v>135</v>
      </c>
      <c r="C49" s="3" t="s">
        <v>204</v>
      </c>
      <c r="D49" s="3">
        <v>48</v>
      </c>
      <c r="E49" s="3">
        <v>170</v>
      </c>
      <c r="F49" s="3">
        <v>83</v>
      </c>
      <c r="G49" s="3">
        <v>0</v>
      </c>
      <c r="H49" s="3">
        <v>0</v>
      </c>
      <c r="I49" s="3">
        <v>0</v>
      </c>
      <c r="J49" s="3">
        <v>87</v>
      </c>
      <c r="K49" s="3">
        <v>0</v>
      </c>
    </row>
    <row r="50" spans="1:11" x14ac:dyDescent="0.3">
      <c r="A50" s="1">
        <v>431</v>
      </c>
      <c r="B50" s="1" t="s">
        <v>92</v>
      </c>
      <c r="C50" s="1" t="s">
        <v>179</v>
      </c>
      <c r="D50" s="1">
        <v>49</v>
      </c>
      <c r="E50" s="1">
        <v>169</v>
      </c>
      <c r="F50" s="1">
        <v>0</v>
      </c>
      <c r="G50" s="1">
        <v>0</v>
      </c>
      <c r="H50" s="1">
        <v>87</v>
      </c>
      <c r="I50" s="1">
        <v>0</v>
      </c>
      <c r="J50" s="1">
        <v>82</v>
      </c>
      <c r="K50" s="1">
        <v>0</v>
      </c>
    </row>
    <row r="51" spans="1:11" x14ac:dyDescent="0.3">
      <c r="A51" s="3">
        <v>432</v>
      </c>
      <c r="B51" s="3" t="s">
        <v>92</v>
      </c>
      <c r="C51" s="3" t="s">
        <v>180</v>
      </c>
      <c r="D51" s="3">
        <v>49</v>
      </c>
      <c r="E51" s="3">
        <v>169</v>
      </c>
      <c r="F51" s="3">
        <v>79</v>
      </c>
      <c r="G51" s="3">
        <v>0</v>
      </c>
      <c r="H51" s="3">
        <v>0</v>
      </c>
      <c r="I51" s="3">
        <v>0</v>
      </c>
      <c r="J51" s="3">
        <v>0</v>
      </c>
      <c r="K51" s="3">
        <v>90</v>
      </c>
    </row>
    <row r="52" spans="1:11" x14ac:dyDescent="0.3">
      <c r="A52" s="1">
        <v>227</v>
      </c>
      <c r="B52" s="1" t="s">
        <v>129</v>
      </c>
      <c r="C52" s="1" t="s">
        <v>197</v>
      </c>
      <c r="D52" s="1">
        <v>49</v>
      </c>
      <c r="E52" s="1">
        <v>169</v>
      </c>
      <c r="F52" s="1">
        <v>81</v>
      </c>
      <c r="G52" s="1">
        <v>0</v>
      </c>
      <c r="H52" s="1">
        <v>0</v>
      </c>
      <c r="I52" s="1">
        <v>0</v>
      </c>
      <c r="J52" s="1">
        <v>0</v>
      </c>
      <c r="K52" s="1">
        <v>88</v>
      </c>
    </row>
    <row r="53" spans="1:11" x14ac:dyDescent="0.3">
      <c r="A53" s="3">
        <v>232</v>
      </c>
      <c r="B53" s="3" t="s">
        <v>135</v>
      </c>
      <c r="C53" s="3" t="s">
        <v>202</v>
      </c>
      <c r="D53" s="3">
        <v>52</v>
      </c>
      <c r="E53" s="3">
        <v>161</v>
      </c>
      <c r="F53" s="3">
        <v>80</v>
      </c>
      <c r="G53" s="3">
        <v>0</v>
      </c>
      <c r="H53" s="3">
        <v>0</v>
      </c>
      <c r="I53" s="3">
        <v>81</v>
      </c>
      <c r="J53" s="3">
        <v>0</v>
      </c>
      <c r="K53" s="3">
        <v>0</v>
      </c>
    </row>
    <row r="54" spans="1:11" x14ac:dyDescent="0.3">
      <c r="A54" s="1">
        <v>477</v>
      </c>
      <c r="B54" s="1" t="s">
        <v>47</v>
      </c>
      <c r="C54" s="1" t="s">
        <v>166</v>
      </c>
      <c r="D54" s="1">
        <v>53</v>
      </c>
      <c r="E54" s="1">
        <v>98</v>
      </c>
      <c r="F54" s="1">
        <v>0</v>
      </c>
      <c r="G54" s="1">
        <v>0</v>
      </c>
      <c r="H54" s="1">
        <v>0</v>
      </c>
      <c r="I54" s="1">
        <v>98</v>
      </c>
      <c r="J54" s="1">
        <v>0</v>
      </c>
      <c r="K54" s="1">
        <v>0</v>
      </c>
    </row>
    <row r="55" spans="1:11" x14ac:dyDescent="0.3">
      <c r="A55" s="3">
        <v>427</v>
      </c>
      <c r="B55" s="3" t="s">
        <v>81</v>
      </c>
      <c r="C55" s="3" t="s">
        <v>175</v>
      </c>
      <c r="D55" s="3">
        <v>54</v>
      </c>
      <c r="E55" s="3">
        <v>94</v>
      </c>
      <c r="F55" s="3">
        <v>0</v>
      </c>
      <c r="G55" s="3">
        <v>0</v>
      </c>
      <c r="H55" s="3">
        <v>0</v>
      </c>
      <c r="I55" s="3">
        <v>0</v>
      </c>
      <c r="J55" s="3">
        <v>94</v>
      </c>
      <c r="K55" s="3">
        <v>0</v>
      </c>
    </row>
    <row r="56" spans="1:11" x14ac:dyDescent="0.3">
      <c r="A56" s="1">
        <v>443</v>
      </c>
      <c r="B56" s="1" t="s">
        <v>37</v>
      </c>
      <c r="C56" s="1" t="s">
        <v>158</v>
      </c>
      <c r="D56" s="1">
        <v>55</v>
      </c>
      <c r="E56" s="1">
        <v>92</v>
      </c>
      <c r="F56" s="1">
        <v>92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x14ac:dyDescent="0.3">
      <c r="A57" s="3">
        <v>445</v>
      </c>
      <c r="B57" s="3" t="s">
        <v>37</v>
      </c>
      <c r="C57" s="3" t="s">
        <v>159</v>
      </c>
      <c r="D57" s="3">
        <v>56</v>
      </c>
      <c r="E57" s="3">
        <v>91</v>
      </c>
      <c r="F57" s="3">
        <v>91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x14ac:dyDescent="0.3">
      <c r="A58" s="1">
        <v>446</v>
      </c>
      <c r="B58" s="1" t="s">
        <v>37</v>
      </c>
      <c r="C58" s="1" t="s">
        <v>160</v>
      </c>
      <c r="D58" s="1">
        <v>57</v>
      </c>
      <c r="E58" s="1">
        <v>88</v>
      </c>
      <c r="F58" s="1">
        <v>0</v>
      </c>
      <c r="G58" s="1">
        <v>0</v>
      </c>
      <c r="H58" s="1">
        <v>0</v>
      </c>
      <c r="I58" s="1">
        <v>88</v>
      </c>
      <c r="J58" s="1">
        <v>0</v>
      </c>
      <c r="K58" s="1">
        <v>0</v>
      </c>
    </row>
  </sheetData>
  <autoFilter ref="A1:K58" xr:uid="{AF29BFC3-E10B-4CE2-964C-C70C24858EE8}">
    <sortState xmlns:xlrd2="http://schemas.microsoft.com/office/spreadsheetml/2017/richdata2" ref="A2:K58">
      <sortCondition ref="D1:D58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58"/>
  <sheetViews>
    <sheetView workbookViewId="0">
      <selection activeCell="C11" sqref="C11"/>
    </sheetView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28</v>
      </c>
      <c r="J1" s="4" t="s">
        <v>36</v>
      </c>
      <c r="K1" s="4" t="s">
        <v>29</v>
      </c>
    </row>
    <row r="2" spans="1:11" x14ac:dyDescent="0.3">
      <c r="A2" s="1">
        <v>220</v>
      </c>
      <c r="B2" s="1" t="s">
        <v>104</v>
      </c>
      <c r="C2" s="1" t="s">
        <v>191</v>
      </c>
      <c r="D2" s="1">
        <v>1</v>
      </c>
      <c r="E2" s="1">
        <v>200</v>
      </c>
      <c r="F2" s="1">
        <v>0</v>
      </c>
      <c r="G2" s="1">
        <v>55.6</v>
      </c>
      <c r="H2" s="1">
        <v>0</v>
      </c>
      <c r="I2" s="1">
        <v>0</v>
      </c>
      <c r="J2" s="1">
        <v>59</v>
      </c>
      <c r="K2" s="1">
        <v>0</v>
      </c>
    </row>
    <row r="3" spans="1:11" x14ac:dyDescent="0.3">
      <c r="A3" s="3">
        <v>475</v>
      </c>
      <c r="B3" s="3" t="s">
        <v>47</v>
      </c>
      <c r="C3" s="3" t="s">
        <v>164</v>
      </c>
      <c r="D3" s="3">
        <v>2</v>
      </c>
      <c r="E3" s="3">
        <v>199</v>
      </c>
      <c r="F3" s="3">
        <v>0</v>
      </c>
      <c r="G3" s="3">
        <v>0</v>
      </c>
      <c r="H3" s="3">
        <v>93.3</v>
      </c>
      <c r="I3" s="3">
        <v>0</v>
      </c>
      <c r="J3" s="3">
        <v>0</v>
      </c>
      <c r="K3" s="3">
        <v>8.64</v>
      </c>
    </row>
    <row r="4" spans="1:11" x14ac:dyDescent="0.3">
      <c r="A4" s="1">
        <v>373</v>
      </c>
      <c r="B4" s="1" t="s">
        <v>60</v>
      </c>
      <c r="C4" s="1" t="s">
        <v>170</v>
      </c>
      <c r="D4" s="1">
        <v>3</v>
      </c>
      <c r="E4" s="1">
        <v>198</v>
      </c>
      <c r="F4" s="1">
        <v>25.2</v>
      </c>
      <c r="G4" s="1">
        <v>0</v>
      </c>
      <c r="H4" s="1">
        <v>0</v>
      </c>
      <c r="I4" s="1">
        <v>0</v>
      </c>
      <c r="J4" s="1">
        <v>0</v>
      </c>
      <c r="K4" s="1">
        <v>7.32</v>
      </c>
    </row>
    <row r="5" spans="1:11" x14ac:dyDescent="0.3">
      <c r="A5" s="3">
        <v>425</v>
      </c>
      <c r="B5" s="3" t="s">
        <v>81</v>
      </c>
      <c r="C5" s="3" t="s">
        <v>173</v>
      </c>
      <c r="D5" s="3">
        <v>3</v>
      </c>
      <c r="E5" s="3">
        <v>198</v>
      </c>
      <c r="F5" s="3">
        <v>0</v>
      </c>
      <c r="G5" s="3">
        <v>0</v>
      </c>
      <c r="H5" s="3">
        <v>94.4</v>
      </c>
      <c r="I5" s="3">
        <v>2.2799999999999998</v>
      </c>
      <c r="J5" s="3">
        <v>0</v>
      </c>
      <c r="K5" s="3">
        <v>0</v>
      </c>
    </row>
    <row r="6" spans="1:11" x14ac:dyDescent="0.3">
      <c r="A6" s="1">
        <v>474</v>
      </c>
      <c r="B6" s="1" t="s">
        <v>47</v>
      </c>
      <c r="C6" s="1" t="s">
        <v>163</v>
      </c>
      <c r="D6" s="1">
        <v>5</v>
      </c>
      <c r="E6" s="1">
        <v>197</v>
      </c>
      <c r="F6" s="1">
        <v>25.6</v>
      </c>
      <c r="G6" s="1">
        <v>0</v>
      </c>
      <c r="H6" s="1">
        <v>0</v>
      </c>
      <c r="I6" s="1">
        <v>0</v>
      </c>
      <c r="J6" s="1">
        <v>0</v>
      </c>
      <c r="K6" s="1">
        <v>8</v>
      </c>
    </row>
    <row r="7" spans="1:11" x14ac:dyDescent="0.3">
      <c r="A7" s="3">
        <v>374</v>
      </c>
      <c r="B7" s="3" t="s">
        <v>60</v>
      </c>
      <c r="C7" s="3" t="s">
        <v>171</v>
      </c>
      <c r="D7" s="3">
        <v>6</v>
      </c>
      <c r="E7" s="3">
        <v>196</v>
      </c>
      <c r="F7" s="3">
        <v>25.7</v>
      </c>
      <c r="G7" s="3">
        <v>0</v>
      </c>
      <c r="H7" s="3">
        <v>0</v>
      </c>
      <c r="I7" s="3">
        <v>2.2200000000000002</v>
      </c>
      <c r="J7" s="3">
        <v>0</v>
      </c>
      <c r="K7" s="3">
        <v>0</v>
      </c>
    </row>
    <row r="8" spans="1:11" x14ac:dyDescent="0.3">
      <c r="A8" s="1">
        <v>230</v>
      </c>
      <c r="B8" s="1" t="s">
        <v>129</v>
      </c>
      <c r="C8" s="1" t="s">
        <v>200</v>
      </c>
      <c r="D8" s="1">
        <v>6</v>
      </c>
      <c r="E8" s="1">
        <v>196</v>
      </c>
      <c r="F8" s="1">
        <v>0</v>
      </c>
      <c r="G8" s="1">
        <v>58.6</v>
      </c>
      <c r="H8" s="1">
        <v>0</v>
      </c>
      <c r="I8" s="1">
        <v>0</v>
      </c>
      <c r="J8" s="1">
        <v>50</v>
      </c>
      <c r="K8" s="1">
        <v>0</v>
      </c>
    </row>
    <row r="9" spans="1:11" x14ac:dyDescent="0.3">
      <c r="A9" s="3">
        <v>224</v>
      </c>
      <c r="B9" s="3" t="s">
        <v>104</v>
      </c>
      <c r="C9" s="3" t="s">
        <v>195</v>
      </c>
      <c r="D9" s="3">
        <v>8</v>
      </c>
      <c r="E9" s="3">
        <v>194</v>
      </c>
      <c r="F9" s="3">
        <v>25.5</v>
      </c>
      <c r="G9" s="3">
        <v>0</v>
      </c>
      <c r="H9" s="3">
        <v>0</v>
      </c>
      <c r="I9" s="3">
        <v>0</v>
      </c>
      <c r="J9" s="3">
        <v>0</v>
      </c>
      <c r="K9" s="3">
        <v>5.41</v>
      </c>
    </row>
    <row r="10" spans="1:11" x14ac:dyDescent="0.3">
      <c r="A10" s="1">
        <v>429</v>
      </c>
      <c r="B10" s="1" t="s">
        <v>81</v>
      </c>
      <c r="C10" s="1" t="s">
        <v>177</v>
      </c>
      <c r="D10" s="1">
        <v>9</v>
      </c>
      <c r="E10" s="1">
        <v>193</v>
      </c>
      <c r="F10" s="1">
        <v>0</v>
      </c>
      <c r="G10" s="1">
        <v>0</v>
      </c>
      <c r="H10" s="1">
        <v>94.8</v>
      </c>
      <c r="I10" s="1">
        <v>0</v>
      </c>
      <c r="J10" s="1">
        <v>42</v>
      </c>
      <c r="K10" s="1">
        <v>0</v>
      </c>
    </row>
    <row r="11" spans="1:11" x14ac:dyDescent="0.3">
      <c r="A11" s="3">
        <v>293</v>
      </c>
      <c r="B11" s="3" t="s">
        <v>153</v>
      </c>
      <c r="C11" s="3" t="s">
        <v>214</v>
      </c>
      <c r="D11" s="3">
        <v>10</v>
      </c>
      <c r="E11" s="3">
        <v>192</v>
      </c>
      <c r="F11" s="3">
        <v>26</v>
      </c>
      <c r="G11" s="3">
        <v>0</v>
      </c>
      <c r="H11" s="3">
        <v>0</v>
      </c>
      <c r="I11" s="3">
        <v>1.96</v>
      </c>
      <c r="J11" s="3">
        <v>0</v>
      </c>
      <c r="K11" s="3">
        <v>0</v>
      </c>
    </row>
    <row r="12" spans="1:11" x14ac:dyDescent="0.3">
      <c r="A12" s="1">
        <v>426</v>
      </c>
      <c r="B12" s="1" t="s">
        <v>81</v>
      </c>
      <c r="C12" s="1" t="s">
        <v>174</v>
      </c>
      <c r="D12" s="1">
        <v>11</v>
      </c>
      <c r="E12" s="1">
        <v>191</v>
      </c>
      <c r="F12" s="1">
        <v>26</v>
      </c>
      <c r="G12" s="1">
        <v>0</v>
      </c>
      <c r="H12" s="1">
        <v>0</v>
      </c>
      <c r="I12" s="1">
        <v>1.94</v>
      </c>
      <c r="J12" s="1">
        <v>0</v>
      </c>
      <c r="K12" s="1">
        <v>0</v>
      </c>
    </row>
    <row r="13" spans="1:11" x14ac:dyDescent="0.3">
      <c r="A13" s="3">
        <v>430</v>
      </c>
      <c r="B13" s="3" t="s">
        <v>81</v>
      </c>
      <c r="C13" s="3" t="s">
        <v>178</v>
      </c>
      <c r="D13" s="3">
        <v>11</v>
      </c>
      <c r="E13" s="3">
        <v>191</v>
      </c>
      <c r="F13" s="3">
        <v>26.2</v>
      </c>
      <c r="G13" s="3">
        <v>0</v>
      </c>
      <c r="H13" s="3">
        <v>0</v>
      </c>
      <c r="I13" s="3">
        <v>0</v>
      </c>
      <c r="J13" s="3">
        <v>0</v>
      </c>
      <c r="K13" s="3">
        <v>6.95</v>
      </c>
    </row>
    <row r="14" spans="1:11" x14ac:dyDescent="0.3">
      <c r="A14" s="1">
        <v>221</v>
      </c>
      <c r="B14" s="1" t="s">
        <v>104</v>
      </c>
      <c r="C14" s="1" t="s">
        <v>192</v>
      </c>
      <c r="D14" s="1">
        <v>11</v>
      </c>
      <c r="E14" s="1">
        <v>191</v>
      </c>
      <c r="F14" s="1">
        <v>0</v>
      </c>
      <c r="G14" s="1">
        <v>60.4</v>
      </c>
      <c r="H14" s="1">
        <v>0</v>
      </c>
      <c r="I14" s="1">
        <v>0</v>
      </c>
      <c r="J14" s="1">
        <v>0</v>
      </c>
      <c r="K14" s="1">
        <v>6.84</v>
      </c>
    </row>
    <row r="15" spans="1:11" x14ac:dyDescent="0.3">
      <c r="A15" s="3">
        <v>436</v>
      </c>
      <c r="B15" s="3" t="s">
        <v>92</v>
      </c>
      <c r="C15" s="3" t="s">
        <v>183</v>
      </c>
      <c r="D15" s="3">
        <v>14</v>
      </c>
      <c r="E15" s="3">
        <v>190</v>
      </c>
      <c r="F15" s="3">
        <v>0</v>
      </c>
      <c r="G15" s="3">
        <v>0</v>
      </c>
      <c r="H15" s="3">
        <v>95.4</v>
      </c>
      <c r="I15" s="3">
        <v>0</v>
      </c>
      <c r="J15" s="3">
        <v>40</v>
      </c>
      <c r="K15" s="3">
        <v>0</v>
      </c>
    </row>
    <row r="16" spans="1:11" x14ac:dyDescent="0.3">
      <c r="A16" s="1">
        <v>473</v>
      </c>
      <c r="B16" s="1" t="s">
        <v>47</v>
      </c>
      <c r="C16" s="1" t="s">
        <v>162</v>
      </c>
      <c r="D16" s="1">
        <v>15</v>
      </c>
      <c r="E16" s="1">
        <v>189</v>
      </c>
      <c r="F16" s="1">
        <v>26.8</v>
      </c>
      <c r="G16" s="1">
        <v>0</v>
      </c>
      <c r="H16" s="1">
        <v>0</v>
      </c>
      <c r="I16" s="1">
        <v>0</v>
      </c>
      <c r="J16" s="1">
        <v>53</v>
      </c>
      <c r="K16" s="1">
        <v>0</v>
      </c>
    </row>
    <row r="17" spans="1:11" x14ac:dyDescent="0.3">
      <c r="A17" s="3">
        <v>219</v>
      </c>
      <c r="B17" s="3" t="s">
        <v>104</v>
      </c>
      <c r="C17" s="3" t="s">
        <v>190</v>
      </c>
      <c r="D17" s="3">
        <v>15</v>
      </c>
      <c r="E17" s="3">
        <v>189</v>
      </c>
      <c r="F17" s="3">
        <v>26.2</v>
      </c>
      <c r="G17" s="3">
        <v>0</v>
      </c>
      <c r="H17" s="3">
        <v>0</v>
      </c>
      <c r="I17" s="3">
        <v>1.94</v>
      </c>
      <c r="J17" s="3">
        <v>0</v>
      </c>
      <c r="K17" s="3">
        <v>0</v>
      </c>
    </row>
    <row r="18" spans="1:11" x14ac:dyDescent="0.3">
      <c r="A18" s="1">
        <v>428</v>
      </c>
      <c r="B18" s="1" t="s">
        <v>92</v>
      </c>
      <c r="C18" s="1" t="s">
        <v>182</v>
      </c>
      <c r="D18" s="1">
        <v>17</v>
      </c>
      <c r="E18" s="1">
        <v>188</v>
      </c>
      <c r="F18" s="1">
        <v>0</v>
      </c>
      <c r="G18" s="1">
        <v>64.2</v>
      </c>
      <c r="H18" s="1">
        <v>0</v>
      </c>
      <c r="I18" s="1">
        <v>1.98</v>
      </c>
      <c r="J18" s="1">
        <v>0</v>
      </c>
      <c r="K18" s="1">
        <v>0</v>
      </c>
    </row>
    <row r="19" spans="1:11" x14ac:dyDescent="0.3">
      <c r="A19" s="3">
        <v>261</v>
      </c>
      <c r="B19" s="3" t="s">
        <v>136</v>
      </c>
      <c r="C19" s="3" t="s">
        <v>205</v>
      </c>
      <c r="D19" s="3">
        <v>17</v>
      </c>
      <c r="E19" s="3">
        <v>188</v>
      </c>
      <c r="F19" s="3">
        <v>26.9</v>
      </c>
      <c r="G19" s="3">
        <v>0</v>
      </c>
      <c r="H19" s="3">
        <v>0</v>
      </c>
      <c r="I19" s="3">
        <v>0</v>
      </c>
      <c r="J19" s="3">
        <v>53</v>
      </c>
      <c r="K19" s="3">
        <v>0</v>
      </c>
    </row>
    <row r="20" spans="1:11" x14ac:dyDescent="0.3">
      <c r="A20" s="1">
        <v>214</v>
      </c>
      <c r="B20" s="1" t="s">
        <v>93</v>
      </c>
      <c r="C20" s="1" t="s">
        <v>185</v>
      </c>
      <c r="D20" s="1">
        <v>19</v>
      </c>
      <c r="E20" s="1">
        <v>187</v>
      </c>
      <c r="F20" s="1">
        <v>0</v>
      </c>
      <c r="G20" s="1">
        <v>0</v>
      </c>
      <c r="H20" s="1">
        <v>96.3</v>
      </c>
      <c r="I20" s="1">
        <v>0</v>
      </c>
      <c r="J20" s="1">
        <v>39</v>
      </c>
      <c r="K20" s="1">
        <v>0</v>
      </c>
    </row>
    <row r="21" spans="1:11" x14ac:dyDescent="0.3">
      <c r="A21" s="3">
        <v>223</v>
      </c>
      <c r="B21" s="3" t="s">
        <v>104</v>
      </c>
      <c r="C21" s="3" t="s">
        <v>194</v>
      </c>
      <c r="D21" s="3">
        <v>19</v>
      </c>
      <c r="E21" s="3">
        <v>187</v>
      </c>
      <c r="F21" s="3">
        <v>0</v>
      </c>
      <c r="G21" s="3">
        <v>0</v>
      </c>
      <c r="H21" s="3">
        <v>91.8</v>
      </c>
      <c r="I21" s="3">
        <v>0</v>
      </c>
      <c r="J21" s="3">
        <v>37</v>
      </c>
      <c r="K21" s="3">
        <v>0</v>
      </c>
    </row>
    <row r="22" spans="1:11" x14ac:dyDescent="0.3">
      <c r="A22" s="1">
        <v>371</v>
      </c>
      <c r="B22" s="1" t="s">
        <v>60</v>
      </c>
      <c r="C22" s="1" t="s">
        <v>168</v>
      </c>
      <c r="D22" s="1">
        <v>21</v>
      </c>
      <c r="E22" s="1">
        <v>186</v>
      </c>
      <c r="F22" s="1">
        <v>0</v>
      </c>
      <c r="G22" s="1">
        <v>60.1</v>
      </c>
      <c r="H22" s="1">
        <v>0</v>
      </c>
      <c r="I22" s="1">
        <v>1.8</v>
      </c>
      <c r="J22" s="1">
        <v>0</v>
      </c>
      <c r="K22" s="1">
        <v>0</v>
      </c>
    </row>
    <row r="23" spans="1:11" x14ac:dyDescent="0.3">
      <c r="A23" s="3">
        <v>263</v>
      </c>
      <c r="B23" s="3" t="s">
        <v>136</v>
      </c>
      <c r="C23" s="3" t="s">
        <v>207</v>
      </c>
      <c r="D23" s="3">
        <v>22</v>
      </c>
      <c r="E23" s="3">
        <v>185</v>
      </c>
      <c r="F23" s="3">
        <v>0</v>
      </c>
      <c r="G23" s="3">
        <v>0</v>
      </c>
      <c r="H23" s="3">
        <v>96.3</v>
      </c>
      <c r="I23" s="3">
        <v>1.8</v>
      </c>
      <c r="J23" s="3">
        <v>0</v>
      </c>
      <c r="K23" s="3">
        <v>0</v>
      </c>
    </row>
    <row r="24" spans="1:11" x14ac:dyDescent="0.3">
      <c r="A24" s="1">
        <v>476</v>
      </c>
      <c r="B24" s="1" t="s">
        <v>47</v>
      </c>
      <c r="C24" s="1" t="s">
        <v>165</v>
      </c>
      <c r="D24" s="1">
        <v>23</v>
      </c>
      <c r="E24" s="1">
        <v>184</v>
      </c>
      <c r="F24" s="1">
        <v>0</v>
      </c>
      <c r="G24" s="1">
        <v>58.6</v>
      </c>
      <c r="H24" s="1">
        <v>0</v>
      </c>
      <c r="I24" s="1">
        <v>1.72</v>
      </c>
      <c r="J24" s="1">
        <v>0</v>
      </c>
      <c r="K24" s="1">
        <v>0</v>
      </c>
    </row>
    <row r="25" spans="1:11" x14ac:dyDescent="0.3">
      <c r="A25" s="3">
        <v>435</v>
      </c>
      <c r="B25" s="3" t="s">
        <v>81</v>
      </c>
      <c r="C25" s="3" t="s">
        <v>176</v>
      </c>
      <c r="D25" s="3">
        <v>23</v>
      </c>
      <c r="E25" s="3">
        <v>184</v>
      </c>
      <c r="F25" s="3">
        <v>0</v>
      </c>
      <c r="G25" s="3">
        <v>63.8</v>
      </c>
      <c r="H25" s="3">
        <v>0</v>
      </c>
      <c r="I25" s="3">
        <v>0</v>
      </c>
      <c r="J25" s="3">
        <v>0</v>
      </c>
      <c r="K25" s="3">
        <v>4.76</v>
      </c>
    </row>
    <row r="26" spans="1:11" x14ac:dyDescent="0.3">
      <c r="A26" s="1">
        <v>265</v>
      </c>
      <c r="B26" s="1" t="s">
        <v>136</v>
      </c>
      <c r="C26" s="1" t="s">
        <v>209</v>
      </c>
      <c r="D26" s="1">
        <v>23</v>
      </c>
      <c r="E26" s="1">
        <v>184</v>
      </c>
      <c r="F26" s="1">
        <v>0</v>
      </c>
      <c r="G26" s="1">
        <v>65</v>
      </c>
      <c r="H26" s="1">
        <v>0</v>
      </c>
      <c r="I26" s="1">
        <v>0</v>
      </c>
      <c r="J26" s="1">
        <v>0</v>
      </c>
      <c r="K26" s="1">
        <v>5.4</v>
      </c>
    </row>
    <row r="27" spans="1:11" x14ac:dyDescent="0.3">
      <c r="A27" s="3">
        <v>269</v>
      </c>
      <c r="B27" s="3" t="s">
        <v>148</v>
      </c>
      <c r="C27" s="3" t="s">
        <v>212</v>
      </c>
      <c r="D27" s="3">
        <v>23</v>
      </c>
      <c r="E27" s="3">
        <v>184</v>
      </c>
      <c r="F27" s="3">
        <v>0</v>
      </c>
      <c r="G27" s="3">
        <v>59.9</v>
      </c>
      <c r="H27" s="3">
        <v>0</v>
      </c>
      <c r="I27" s="3">
        <v>1.76</v>
      </c>
      <c r="J27" s="3">
        <v>0</v>
      </c>
      <c r="K27" s="3">
        <v>0</v>
      </c>
    </row>
    <row r="28" spans="1:11" x14ac:dyDescent="0.3">
      <c r="A28" s="1">
        <v>222</v>
      </c>
      <c r="B28" s="1" t="s">
        <v>104</v>
      </c>
      <c r="C28" s="1" t="s">
        <v>193</v>
      </c>
      <c r="D28" s="1">
        <v>27</v>
      </c>
      <c r="E28" s="1">
        <v>183</v>
      </c>
      <c r="F28" s="1">
        <v>0</v>
      </c>
      <c r="G28" s="1">
        <v>0</v>
      </c>
      <c r="H28" s="1">
        <v>97.2</v>
      </c>
      <c r="I28" s="1">
        <v>1.84</v>
      </c>
      <c r="J28" s="1">
        <v>0</v>
      </c>
      <c r="K28" s="1">
        <v>0</v>
      </c>
    </row>
    <row r="29" spans="1:11" x14ac:dyDescent="0.3">
      <c r="A29" s="3">
        <v>228</v>
      </c>
      <c r="B29" s="3" t="s">
        <v>129</v>
      </c>
      <c r="C29" s="3" t="s">
        <v>198</v>
      </c>
      <c r="D29" s="3">
        <v>27</v>
      </c>
      <c r="E29" s="3">
        <v>183</v>
      </c>
      <c r="F29" s="3">
        <v>0</v>
      </c>
      <c r="G29" s="3">
        <v>0</v>
      </c>
      <c r="H29" s="3">
        <v>98.5</v>
      </c>
      <c r="I29" s="3">
        <v>0</v>
      </c>
      <c r="J29" s="3">
        <v>0</v>
      </c>
      <c r="K29" s="3">
        <v>4.92</v>
      </c>
    </row>
    <row r="30" spans="1:11" x14ac:dyDescent="0.3">
      <c r="A30" s="1">
        <v>213</v>
      </c>
      <c r="B30" s="1" t="s">
        <v>93</v>
      </c>
      <c r="C30" s="1" t="s">
        <v>184</v>
      </c>
      <c r="D30" s="1">
        <v>29</v>
      </c>
      <c r="E30" s="1">
        <v>182</v>
      </c>
      <c r="F30" s="1">
        <v>0</v>
      </c>
      <c r="G30" s="1">
        <v>62.5</v>
      </c>
      <c r="H30" s="1">
        <v>0</v>
      </c>
      <c r="I30" s="1">
        <v>0</v>
      </c>
      <c r="J30" s="1">
        <v>0</v>
      </c>
      <c r="K30" s="1">
        <v>4.5</v>
      </c>
    </row>
    <row r="31" spans="1:11" x14ac:dyDescent="0.3">
      <c r="A31" s="3">
        <v>266</v>
      </c>
      <c r="B31" s="3" t="s">
        <v>136</v>
      </c>
      <c r="C31" s="3" t="s">
        <v>210</v>
      </c>
      <c r="D31" s="3">
        <v>29</v>
      </c>
      <c r="E31" s="3">
        <v>182</v>
      </c>
      <c r="F31" s="3">
        <v>0</v>
      </c>
      <c r="G31" s="3">
        <v>0</v>
      </c>
      <c r="H31" s="3">
        <v>96.3</v>
      </c>
      <c r="I31" s="3">
        <v>0</v>
      </c>
      <c r="J31" s="3">
        <v>0</v>
      </c>
      <c r="K31" s="3">
        <v>4.3499999999999996</v>
      </c>
    </row>
    <row r="32" spans="1:11" x14ac:dyDescent="0.3">
      <c r="A32" s="1">
        <v>217</v>
      </c>
      <c r="B32" s="1" t="s">
        <v>93</v>
      </c>
      <c r="C32" s="1" t="s">
        <v>188</v>
      </c>
      <c r="D32" s="1">
        <v>31</v>
      </c>
      <c r="E32" s="1">
        <v>180</v>
      </c>
      <c r="F32" s="1">
        <v>27.4</v>
      </c>
      <c r="G32" s="1">
        <v>0</v>
      </c>
      <c r="H32" s="1">
        <v>0</v>
      </c>
      <c r="I32" s="1">
        <v>0</v>
      </c>
      <c r="J32" s="1">
        <v>39</v>
      </c>
      <c r="K32" s="1">
        <v>0</v>
      </c>
    </row>
    <row r="33" spans="1:11" x14ac:dyDescent="0.3">
      <c r="A33" s="3">
        <v>268</v>
      </c>
      <c r="B33" s="3" t="s">
        <v>136</v>
      </c>
      <c r="C33" s="3" t="s">
        <v>206</v>
      </c>
      <c r="D33" s="3">
        <v>31</v>
      </c>
      <c r="E33" s="3">
        <v>180</v>
      </c>
      <c r="F33" s="3">
        <v>28.5</v>
      </c>
      <c r="G33" s="3">
        <v>0</v>
      </c>
      <c r="H33" s="3">
        <v>0</v>
      </c>
      <c r="I33" s="3">
        <v>0</v>
      </c>
      <c r="J33" s="3">
        <v>42</v>
      </c>
      <c r="K33" s="3">
        <v>0</v>
      </c>
    </row>
    <row r="34" spans="1:11" x14ac:dyDescent="0.3">
      <c r="A34" s="1">
        <v>229</v>
      </c>
      <c r="B34" s="1" t="s">
        <v>129</v>
      </c>
      <c r="C34" s="1" t="s">
        <v>199</v>
      </c>
      <c r="D34" s="1">
        <v>33</v>
      </c>
      <c r="E34" s="1">
        <v>179</v>
      </c>
      <c r="F34" s="1">
        <v>27.8</v>
      </c>
      <c r="G34" s="1">
        <v>0</v>
      </c>
      <c r="H34" s="1">
        <v>0</v>
      </c>
      <c r="I34" s="1">
        <v>1.9</v>
      </c>
      <c r="J34" s="1">
        <v>0</v>
      </c>
      <c r="K34" s="1">
        <v>0</v>
      </c>
    </row>
    <row r="35" spans="1:11" x14ac:dyDescent="0.3">
      <c r="A35" s="3">
        <v>294</v>
      </c>
      <c r="B35" s="3" t="s">
        <v>153</v>
      </c>
      <c r="C35" s="3" t="s">
        <v>213</v>
      </c>
      <c r="D35" s="3">
        <v>34</v>
      </c>
      <c r="E35" s="3">
        <v>178</v>
      </c>
      <c r="F35" s="3">
        <v>28.4</v>
      </c>
      <c r="G35" s="3">
        <v>0</v>
      </c>
      <c r="H35" s="3">
        <v>0</v>
      </c>
      <c r="I35" s="3">
        <v>1.93</v>
      </c>
      <c r="J35" s="3">
        <v>0</v>
      </c>
      <c r="K35" s="3">
        <v>0</v>
      </c>
    </row>
    <row r="36" spans="1:11" x14ac:dyDescent="0.3">
      <c r="A36" s="1">
        <v>478</v>
      </c>
      <c r="B36" s="1" t="s">
        <v>47</v>
      </c>
      <c r="C36" s="1" t="s">
        <v>167</v>
      </c>
      <c r="D36" s="1">
        <v>35</v>
      </c>
      <c r="E36" s="1">
        <v>176</v>
      </c>
      <c r="F36" s="1">
        <v>0</v>
      </c>
      <c r="G36" s="1">
        <v>67.5</v>
      </c>
      <c r="H36" s="1">
        <v>0</v>
      </c>
      <c r="I36" s="1">
        <v>0</v>
      </c>
      <c r="J36" s="1">
        <v>38</v>
      </c>
      <c r="K36" s="1">
        <v>0</v>
      </c>
    </row>
    <row r="37" spans="1:11" x14ac:dyDescent="0.3">
      <c r="A37" s="3">
        <v>226</v>
      </c>
      <c r="B37" s="3" t="s">
        <v>129</v>
      </c>
      <c r="C37" s="3" t="s">
        <v>196</v>
      </c>
      <c r="D37" s="3">
        <v>35</v>
      </c>
      <c r="E37" s="3">
        <v>176</v>
      </c>
      <c r="F37" s="3">
        <v>0</v>
      </c>
      <c r="G37" s="3">
        <v>60.5</v>
      </c>
      <c r="H37" s="3">
        <v>0</v>
      </c>
      <c r="I37" s="3">
        <v>1.68</v>
      </c>
      <c r="J37" s="3">
        <v>0</v>
      </c>
      <c r="K37" s="3">
        <v>0</v>
      </c>
    </row>
    <row r="38" spans="1:11" x14ac:dyDescent="0.3">
      <c r="A38" s="1">
        <v>447</v>
      </c>
      <c r="B38" s="1" t="s">
        <v>37</v>
      </c>
      <c r="C38" s="1" t="s">
        <v>161</v>
      </c>
      <c r="D38" s="1">
        <v>37</v>
      </c>
      <c r="E38" s="1">
        <v>175</v>
      </c>
      <c r="F38" s="1">
        <v>0</v>
      </c>
      <c r="G38" s="1">
        <v>65.599999999999994</v>
      </c>
      <c r="H38" s="1">
        <v>0</v>
      </c>
      <c r="I38" s="1">
        <v>0</v>
      </c>
      <c r="J38" s="1">
        <v>37</v>
      </c>
      <c r="K38" s="1">
        <v>0</v>
      </c>
    </row>
    <row r="39" spans="1:11" x14ac:dyDescent="0.3">
      <c r="A39" s="3">
        <v>372</v>
      </c>
      <c r="B39" s="3" t="s">
        <v>60</v>
      </c>
      <c r="C39" s="3" t="s">
        <v>169</v>
      </c>
      <c r="D39" s="3">
        <v>38</v>
      </c>
      <c r="E39" s="3">
        <v>174</v>
      </c>
      <c r="F39" s="3">
        <v>0</v>
      </c>
      <c r="G39" s="3">
        <v>73.400000000000006</v>
      </c>
      <c r="H39" s="3">
        <v>0</v>
      </c>
      <c r="I39" s="3">
        <v>0</v>
      </c>
      <c r="J39" s="3">
        <v>38</v>
      </c>
      <c r="K39" s="3">
        <v>0</v>
      </c>
    </row>
    <row r="40" spans="1:11" x14ac:dyDescent="0.3">
      <c r="A40" s="1">
        <v>216</v>
      </c>
      <c r="B40" s="1" t="s">
        <v>93</v>
      </c>
      <c r="C40" s="1" t="s">
        <v>187</v>
      </c>
      <c r="D40" s="1">
        <v>38</v>
      </c>
      <c r="E40" s="1">
        <v>174</v>
      </c>
      <c r="F40" s="1">
        <v>0</v>
      </c>
      <c r="G40" s="1">
        <v>0</v>
      </c>
      <c r="H40" s="1">
        <v>98.6</v>
      </c>
      <c r="I40" s="1">
        <v>1.72</v>
      </c>
      <c r="J40" s="1">
        <v>0</v>
      </c>
      <c r="K40" s="1">
        <v>0</v>
      </c>
    </row>
    <row r="41" spans="1:11" x14ac:dyDescent="0.3">
      <c r="A41" s="3">
        <v>231</v>
      </c>
      <c r="B41" s="3" t="s">
        <v>129</v>
      </c>
      <c r="C41" s="3" t="s">
        <v>201</v>
      </c>
      <c r="D41" s="3">
        <v>38</v>
      </c>
      <c r="E41" s="3">
        <v>174</v>
      </c>
      <c r="F41" s="3">
        <v>0</v>
      </c>
      <c r="G41" s="3">
        <v>0</v>
      </c>
      <c r="H41" s="3">
        <v>98.4</v>
      </c>
      <c r="I41" s="3">
        <v>0</v>
      </c>
      <c r="J41" s="3">
        <v>34</v>
      </c>
      <c r="K41" s="3">
        <v>0</v>
      </c>
    </row>
    <row r="42" spans="1:11" x14ac:dyDescent="0.3">
      <c r="A42" s="1">
        <v>382</v>
      </c>
      <c r="B42" s="1" t="s">
        <v>60</v>
      </c>
      <c r="C42" s="1" t="s">
        <v>172</v>
      </c>
      <c r="D42" s="1">
        <v>41</v>
      </c>
      <c r="E42" s="1">
        <v>173</v>
      </c>
      <c r="F42" s="1">
        <v>0</v>
      </c>
      <c r="G42" s="1">
        <v>0</v>
      </c>
      <c r="H42" s="1">
        <v>98.9</v>
      </c>
      <c r="I42" s="1">
        <v>0</v>
      </c>
      <c r="J42" s="1">
        <v>36</v>
      </c>
      <c r="K42" s="1">
        <v>0</v>
      </c>
    </row>
    <row r="43" spans="1:11" x14ac:dyDescent="0.3">
      <c r="A43" s="3">
        <v>433</v>
      </c>
      <c r="B43" s="3" t="s">
        <v>92</v>
      </c>
      <c r="C43" s="3" t="s">
        <v>181</v>
      </c>
      <c r="D43" s="3">
        <v>41</v>
      </c>
      <c r="E43" s="3">
        <v>173</v>
      </c>
      <c r="F43" s="3">
        <v>29.1</v>
      </c>
      <c r="G43" s="3">
        <v>0</v>
      </c>
      <c r="H43" s="3">
        <v>0</v>
      </c>
      <c r="I43" s="3">
        <v>0</v>
      </c>
      <c r="J43" s="3">
        <v>0</v>
      </c>
      <c r="K43" s="3">
        <v>4.74</v>
      </c>
    </row>
    <row r="44" spans="1:11" x14ac:dyDescent="0.3">
      <c r="A44" s="1">
        <v>233</v>
      </c>
      <c r="B44" s="1" t="s">
        <v>135</v>
      </c>
      <c r="C44" s="1" t="s">
        <v>203</v>
      </c>
      <c r="D44" s="1">
        <v>41</v>
      </c>
      <c r="E44" s="1">
        <v>173</v>
      </c>
      <c r="F44" s="1">
        <v>0</v>
      </c>
      <c r="G44" s="1">
        <v>67.2</v>
      </c>
      <c r="H44" s="1">
        <v>0</v>
      </c>
      <c r="I44" s="1">
        <v>0</v>
      </c>
      <c r="J44" s="1">
        <v>0</v>
      </c>
      <c r="K44" s="1">
        <v>4.0599999999999996</v>
      </c>
    </row>
    <row r="45" spans="1:11" x14ac:dyDescent="0.3">
      <c r="A45" s="3">
        <v>264</v>
      </c>
      <c r="B45" s="3" t="s">
        <v>136</v>
      </c>
      <c r="C45" s="3" t="s">
        <v>208</v>
      </c>
      <c r="D45" s="3">
        <v>44</v>
      </c>
      <c r="E45" s="3">
        <v>172</v>
      </c>
      <c r="F45" s="3">
        <v>0</v>
      </c>
      <c r="G45" s="3">
        <v>65.400000000000006</v>
      </c>
      <c r="H45" s="3">
        <v>0</v>
      </c>
      <c r="I45" s="3">
        <v>1.7</v>
      </c>
      <c r="J45" s="3">
        <v>0</v>
      </c>
      <c r="K45" s="3">
        <v>0</v>
      </c>
    </row>
    <row r="46" spans="1:11" x14ac:dyDescent="0.3">
      <c r="A46" s="1">
        <v>215</v>
      </c>
      <c r="B46" s="1" t="s">
        <v>93</v>
      </c>
      <c r="C46" s="1" t="s">
        <v>186</v>
      </c>
      <c r="D46" s="1">
        <v>45</v>
      </c>
      <c r="E46" s="1">
        <v>171</v>
      </c>
      <c r="F46" s="1">
        <v>28.1</v>
      </c>
      <c r="G46" s="1">
        <v>0</v>
      </c>
      <c r="H46" s="1">
        <v>0</v>
      </c>
      <c r="I46" s="1">
        <v>0</v>
      </c>
      <c r="J46" s="1">
        <v>0</v>
      </c>
      <c r="K46" s="1">
        <v>3.76</v>
      </c>
    </row>
    <row r="47" spans="1:11" x14ac:dyDescent="0.3">
      <c r="A47" s="3">
        <v>218</v>
      </c>
      <c r="B47" s="3" t="s">
        <v>93</v>
      </c>
      <c r="C47" s="3" t="s">
        <v>189</v>
      </c>
      <c r="D47" s="3">
        <v>45</v>
      </c>
      <c r="E47" s="3">
        <v>171</v>
      </c>
      <c r="F47" s="3">
        <v>0</v>
      </c>
      <c r="G47" s="3">
        <v>67.7</v>
      </c>
      <c r="H47" s="3">
        <v>0</v>
      </c>
      <c r="I47" s="3">
        <v>1.74</v>
      </c>
      <c r="J47" s="3">
        <v>0</v>
      </c>
      <c r="K47" s="3">
        <v>0</v>
      </c>
    </row>
    <row r="48" spans="1:11" x14ac:dyDescent="0.3">
      <c r="A48" s="1">
        <v>267</v>
      </c>
      <c r="B48" s="1" t="s">
        <v>148</v>
      </c>
      <c r="C48" s="1" t="s">
        <v>211</v>
      </c>
      <c r="D48" s="1">
        <v>45</v>
      </c>
      <c r="E48" s="1">
        <v>171</v>
      </c>
      <c r="F48" s="1">
        <v>0</v>
      </c>
      <c r="G48" s="1">
        <v>0</v>
      </c>
      <c r="H48" s="1">
        <v>108.6</v>
      </c>
      <c r="I48" s="1">
        <v>0</v>
      </c>
      <c r="J48" s="1">
        <v>36</v>
      </c>
      <c r="K48" s="1">
        <v>0</v>
      </c>
    </row>
    <row r="49" spans="1:11" x14ac:dyDescent="0.3">
      <c r="A49" s="3">
        <v>234</v>
      </c>
      <c r="B49" s="3" t="s">
        <v>135</v>
      </c>
      <c r="C49" s="3" t="s">
        <v>204</v>
      </c>
      <c r="D49" s="3">
        <v>48</v>
      </c>
      <c r="E49" s="3">
        <v>170</v>
      </c>
      <c r="F49" s="3">
        <v>28.7</v>
      </c>
      <c r="G49" s="3">
        <v>0</v>
      </c>
      <c r="H49" s="3">
        <v>0</v>
      </c>
      <c r="I49" s="3">
        <v>0</v>
      </c>
      <c r="J49" s="3">
        <v>37</v>
      </c>
      <c r="K49" s="3">
        <v>0</v>
      </c>
    </row>
    <row r="50" spans="1:11" x14ac:dyDescent="0.3">
      <c r="A50" s="1">
        <v>431</v>
      </c>
      <c r="B50" s="1" t="s">
        <v>92</v>
      </c>
      <c r="C50" s="1" t="s">
        <v>179</v>
      </c>
      <c r="D50" s="1">
        <v>49</v>
      </c>
      <c r="E50" s="1">
        <v>169</v>
      </c>
      <c r="F50" s="1">
        <v>0</v>
      </c>
      <c r="G50" s="1">
        <v>0</v>
      </c>
      <c r="H50" s="1">
        <v>100.2</v>
      </c>
      <c r="I50" s="1">
        <v>0</v>
      </c>
      <c r="J50" s="1">
        <v>33</v>
      </c>
      <c r="K50" s="1">
        <v>0</v>
      </c>
    </row>
    <row r="51" spans="1:11" x14ac:dyDescent="0.3">
      <c r="A51" s="3">
        <v>432</v>
      </c>
      <c r="B51" s="3" t="s">
        <v>92</v>
      </c>
      <c r="C51" s="3" t="s">
        <v>180</v>
      </c>
      <c r="D51" s="3">
        <v>49</v>
      </c>
      <c r="E51" s="3">
        <v>169</v>
      </c>
      <c r="F51" s="3">
        <v>30.9</v>
      </c>
      <c r="G51" s="3">
        <v>0</v>
      </c>
      <c r="H51" s="3">
        <v>0</v>
      </c>
      <c r="I51" s="3">
        <v>0</v>
      </c>
      <c r="J51" s="3">
        <v>0</v>
      </c>
      <c r="K51" s="3">
        <v>4.5199999999999996</v>
      </c>
    </row>
    <row r="52" spans="1:11" x14ac:dyDescent="0.3">
      <c r="A52" s="1">
        <v>227</v>
      </c>
      <c r="B52" s="1" t="s">
        <v>129</v>
      </c>
      <c r="C52" s="1" t="s">
        <v>197</v>
      </c>
      <c r="D52" s="1">
        <v>49</v>
      </c>
      <c r="E52" s="1">
        <v>169</v>
      </c>
      <c r="F52" s="1">
        <v>29.6</v>
      </c>
      <c r="G52" s="1">
        <v>0</v>
      </c>
      <c r="H52" s="1">
        <v>0</v>
      </c>
      <c r="I52" s="1">
        <v>0</v>
      </c>
      <c r="J52" s="1">
        <v>0</v>
      </c>
      <c r="K52" s="1">
        <v>4.41</v>
      </c>
    </row>
    <row r="53" spans="1:11" x14ac:dyDescent="0.3">
      <c r="A53" s="3">
        <v>232</v>
      </c>
      <c r="B53" s="3" t="s">
        <v>135</v>
      </c>
      <c r="C53" s="3" t="s">
        <v>202</v>
      </c>
      <c r="D53" s="3">
        <v>52</v>
      </c>
      <c r="E53" s="3">
        <v>161</v>
      </c>
      <c r="F53" s="3">
        <v>30.7</v>
      </c>
      <c r="G53" s="3">
        <v>0</v>
      </c>
      <c r="H53" s="3">
        <v>0</v>
      </c>
      <c r="I53" s="3">
        <v>1.5</v>
      </c>
      <c r="J53" s="3">
        <v>0</v>
      </c>
      <c r="K53" s="3">
        <v>0</v>
      </c>
    </row>
    <row r="54" spans="1:11" x14ac:dyDescent="0.3">
      <c r="A54" s="1">
        <v>477</v>
      </c>
      <c r="B54" s="1" t="s">
        <v>47</v>
      </c>
      <c r="C54" s="1" t="s">
        <v>166</v>
      </c>
      <c r="D54" s="1">
        <v>53</v>
      </c>
      <c r="E54" s="1">
        <v>98</v>
      </c>
      <c r="F54" s="1">
        <v>0</v>
      </c>
      <c r="G54" s="1">
        <v>0</v>
      </c>
      <c r="H54" s="1">
        <v>0</v>
      </c>
      <c r="I54" s="1">
        <v>2.02</v>
      </c>
      <c r="J54" s="1">
        <v>0</v>
      </c>
      <c r="K54" s="1">
        <v>0</v>
      </c>
    </row>
    <row r="55" spans="1:11" x14ac:dyDescent="0.3">
      <c r="A55" s="3">
        <v>427</v>
      </c>
      <c r="B55" s="3" t="s">
        <v>81</v>
      </c>
      <c r="C55" s="3" t="s">
        <v>175</v>
      </c>
      <c r="D55" s="3">
        <v>54</v>
      </c>
      <c r="E55" s="3">
        <v>94</v>
      </c>
      <c r="F55" s="3">
        <v>0</v>
      </c>
      <c r="G55" s="3">
        <v>0</v>
      </c>
      <c r="H55" s="3">
        <v>0</v>
      </c>
      <c r="I55" s="3">
        <v>0</v>
      </c>
      <c r="J55" s="3">
        <v>40</v>
      </c>
      <c r="K55" s="3">
        <v>0</v>
      </c>
    </row>
    <row r="56" spans="1:11" x14ac:dyDescent="0.3">
      <c r="A56" s="1">
        <v>443</v>
      </c>
      <c r="B56" s="1" t="s">
        <v>37</v>
      </c>
      <c r="C56" s="1" t="s">
        <v>158</v>
      </c>
      <c r="D56" s="1">
        <v>55</v>
      </c>
      <c r="E56" s="1">
        <v>92</v>
      </c>
      <c r="F56" s="1">
        <v>26.3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x14ac:dyDescent="0.3">
      <c r="A57" s="3">
        <v>445</v>
      </c>
      <c r="B57" s="3" t="s">
        <v>37</v>
      </c>
      <c r="C57" s="3" t="s">
        <v>159</v>
      </c>
      <c r="D57" s="3">
        <v>56</v>
      </c>
      <c r="E57" s="3">
        <v>91</v>
      </c>
      <c r="F57" s="3">
        <v>26.7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x14ac:dyDescent="0.3">
      <c r="A58" s="1">
        <v>446</v>
      </c>
      <c r="B58" s="1" t="s">
        <v>37</v>
      </c>
      <c r="C58" s="1" t="s">
        <v>160</v>
      </c>
      <c r="D58" s="1">
        <v>57</v>
      </c>
      <c r="E58" s="1">
        <v>88</v>
      </c>
      <c r="F58" s="1">
        <v>0</v>
      </c>
      <c r="G58" s="1">
        <v>0</v>
      </c>
      <c r="H58" s="1">
        <v>0</v>
      </c>
      <c r="I58" s="1">
        <v>1.78</v>
      </c>
      <c r="J58" s="1">
        <v>0</v>
      </c>
      <c r="K58" s="1">
        <v>0</v>
      </c>
    </row>
  </sheetData>
  <autoFilter ref="A1:K58" xr:uid="{C4EDCF43-7D8D-4EEA-96DE-C66A6183CC8A}">
    <sortState xmlns:xlrd2="http://schemas.microsoft.com/office/spreadsheetml/2017/richdata2" ref="A2:K58">
      <sortCondition ref="D1:D58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4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37</v>
      </c>
      <c r="B2">
        <f>COUNTIFS('Athlete Scores'!B:B,Fees!A2)</f>
        <v>4</v>
      </c>
      <c r="C2" s="6">
        <f>B2*8</f>
        <v>32</v>
      </c>
    </row>
    <row r="3" spans="1:3" x14ac:dyDescent="0.3">
      <c r="A3" t="s">
        <v>47</v>
      </c>
      <c r="B3">
        <f>COUNTIFS('Athlete Scores'!B:B,Fees!A3)</f>
        <v>6</v>
      </c>
      <c r="C3" s="6">
        <f t="shared" ref="C3:C14" si="0">B3*8</f>
        <v>48</v>
      </c>
    </row>
    <row r="4" spans="1:3" x14ac:dyDescent="0.3">
      <c r="A4" t="s">
        <v>60</v>
      </c>
      <c r="B4">
        <f>COUNTIFS('Athlete Scores'!B:B,Fees!A4)</f>
        <v>5</v>
      </c>
      <c r="C4" s="6">
        <f t="shared" si="0"/>
        <v>40</v>
      </c>
    </row>
    <row r="5" spans="1:3" x14ac:dyDescent="0.3">
      <c r="A5" t="s">
        <v>81</v>
      </c>
      <c r="B5">
        <f>COUNTIFS('Athlete Scores'!B:B,Fees!A5)</f>
        <v>6</v>
      </c>
      <c r="C5" s="6">
        <f t="shared" si="0"/>
        <v>48</v>
      </c>
    </row>
    <row r="6" spans="1:3" x14ac:dyDescent="0.3">
      <c r="A6" t="s">
        <v>92</v>
      </c>
      <c r="B6">
        <f>COUNTIFS('Athlete Scores'!B:B,Fees!A6)</f>
        <v>5</v>
      </c>
      <c r="C6" s="6">
        <f t="shared" si="0"/>
        <v>40</v>
      </c>
    </row>
    <row r="7" spans="1:3" x14ac:dyDescent="0.3">
      <c r="A7" t="s">
        <v>93</v>
      </c>
      <c r="B7">
        <f>COUNTIFS('Athlete Scores'!B:B,Fees!A7)</f>
        <v>6</v>
      </c>
      <c r="C7" s="6">
        <f t="shared" si="0"/>
        <v>48</v>
      </c>
    </row>
    <row r="8" spans="1:3" x14ac:dyDescent="0.3">
      <c r="A8" t="s">
        <v>104</v>
      </c>
      <c r="B8">
        <f>COUNTIFS('Athlete Scores'!B:B,Fees!A8)</f>
        <v>6</v>
      </c>
      <c r="C8" s="6">
        <f t="shared" si="0"/>
        <v>48</v>
      </c>
    </row>
    <row r="9" spans="1:3" x14ac:dyDescent="0.3">
      <c r="A9" t="s">
        <v>115</v>
      </c>
      <c r="B9">
        <f>COUNTIFS('Athlete Scores'!B:B,Fees!A9)</f>
        <v>0</v>
      </c>
      <c r="C9" s="6">
        <f t="shared" si="0"/>
        <v>0</v>
      </c>
    </row>
    <row r="10" spans="1:3" x14ac:dyDescent="0.3">
      <c r="A10" t="s">
        <v>129</v>
      </c>
      <c r="B10">
        <f>COUNTIFS('Athlete Scores'!B:B,Fees!A10)</f>
        <v>6</v>
      </c>
      <c r="C10" s="6">
        <f t="shared" si="0"/>
        <v>48</v>
      </c>
    </row>
    <row r="11" spans="1:3" x14ac:dyDescent="0.3">
      <c r="A11" t="s">
        <v>135</v>
      </c>
      <c r="B11">
        <f>COUNTIFS('Athlete Scores'!B:B,Fees!A11)</f>
        <v>3</v>
      </c>
      <c r="C11" s="6">
        <f t="shared" si="0"/>
        <v>24</v>
      </c>
    </row>
    <row r="12" spans="1:3" x14ac:dyDescent="0.3">
      <c r="A12" t="s">
        <v>136</v>
      </c>
      <c r="B12">
        <f>COUNTIFS('Athlete Scores'!B:B,Fees!A12)</f>
        <v>6</v>
      </c>
      <c r="C12" s="6">
        <f t="shared" si="0"/>
        <v>48</v>
      </c>
    </row>
    <row r="13" spans="1:3" x14ac:dyDescent="0.3">
      <c r="A13" t="s">
        <v>148</v>
      </c>
      <c r="B13">
        <f>COUNTIFS('Athlete Scores'!B:B,Fees!A13)</f>
        <v>2</v>
      </c>
      <c r="C13" s="6">
        <f t="shared" si="0"/>
        <v>16</v>
      </c>
    </row>
    <row r="14" spans="1:3" x14ac:dyDescent="0.3">
      <c r="A14" t="s">
        <v>153</v>
      </c>
      <c r="B14">
        <f>COUNTIFS('Athlete Scores'!B:B,Fees!A14)</f>
        <v>2</v>
      </c>
      <c r="C14" s="6">
        <f t="shared" si="0"/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sheetPr filterMode="1"/>
  <dimension ref="A1:D61"/>
  <sheetViews>
    <sheetView workbookViewId="0">
      <selection activeCell="A2" sqref="A2:A14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hidden="1" x14ac:dyDescent="0.3">
      <c r="A2">
        <v>443</v>
      </c>
      <c r="B2" t="s">
        <v>37</v>
      </c>
      <c r="C2" t="s">
        <v>157</v>
      </c>
      <c r="D2" t="s">
        <v>38</v>
      </c>
    </row>
    <row r="3" spans="1:4" hidden="1" x14ac:dyDescent="0.3">
      <c r="A3">
        <v>444</v>
      </c>
      <c r="B3" t="s">
        <v>37</v>
      </c>
      <c r="C3" t="s">
        <v>39</v>
      </c>
      <c r="D3" t="s">
        <v>40</v>
      </c>
    </row>
    <row r="4" spans="1:4" hidden="1" x14ac:dyDescent="0.3">
      <c r="A4">
        <v>445</v>
      </c>
      <c r="B4" t="s">
        <v>37</v>
      </c>
      <c r="C4" t="s">
        <v>41</v>
      </c>
      <c r="D4" t="s">
        <v>42</v>
      </c>
    </row>
    <row r="5" spans="1:4" hidden="1" x14ac:dyDescent="0.3">
      <c r="A5">
        <v>446</v>
      </c>
      <c r="B5" t="s">
        <v>37</v>
      </c>
      <c r="C5" t="s">
        <v>43</v>
      </c>
      <c r="D5" t="s">
        <v>44</v>
      </c>
    </row>
    <row r="6" spans="1:4" hidden="1" x14ac:dyDescent="0.3">
      <c r="A6">
        <v>447</v>
      </c>
      <c r="B6" t="s">
        <v>37</v>
      </c>
      <c r="C6" t="s">
        <v>45</v>
      </c>
      <c r="D6" t="s">
        <v>46</v>
      </c>
    </row>
    <row r="7" spans="1:4" x14ac:dyDescent="0.3">
      <c r="A7" s="7">
        <v>473</v>
      </c>
      <c r="B7" s="7" t="s">
        <v>47</v>
      </c>
      <c r="C7" s="7" t="s">
        <v>48</v>
      </c>
      <c r="D7" s="7" t="s">
        <v>49</v>
      </c>
    </row>
    <row r="8" spans="1:4" x14ac:dyDescent="0.3">
      <c r="A8" s="7">
        <v>474</v>
      </c>
      <c r="B8" s="7" t="s">
        <v>47</v>
      </c>
      <c r="C8" s="7" t="s">
        <v>50</v>
      </c>
      <c r="D8" s="7" t="s">
        <v>51</v>
      </c>
    </row>
    <row r="9" spans="1:4" x14ac:dyDescent="0.3">
      <c r="A9" s="7">
        <v>475</v>
      </c>
      <c r="B9" s="7" t="s">
        <v>47</v>
      </c>
      <c r="C9" s="7" t="s">
        <v>52</v>
      </c>
      <c r="D9" s="7" t="s">
        <v>53</v>
      </c>
    </row>
    <row r="10" spans="1:4" x14ac:dyDescent="0.3">
      <c r="A10" s="7">
        <v>476</v>
      </c>
      <c r="B10" s="7" t="s">
        <v>47</v>
      </c>
      <c r="C10" s="7" t="s">
        <v>54</v>
      </c>
      <c r="D10" s="7" t="s">
        <v>55</v>
      </c>
    </row>
    <row r="11" spans="1:4" x14ac:dyDescent="0.3">
      <c r="A11" s="7">
        <v>477</v>
      </c>
      <c r="B11" s="7" t="s">
        <v>47</v>
      </c>
      <c r="C11" s="7" t="s">
        <v>56</v>
      </c>
      <c r="D11" s="7" t="s">
        <v>57</v>
      </c>
    </row>
    <row r="12" spans="1:4" x14ac:dyDescent="0.3">
      <c r="A12" s="7">
        <v>478</v>
      </c>
      <c r="B12" s="7" t="s">
        <v>47</v>
      </c>
      <c r="C12" s="7" t="s">
        <v>58</v>
      </c>
      <c r="D12" s="7" t="s">
        <v>59</v>
      </c>
    </row>
    <row r="13" spans="1:4" hidden="1" x14ac:dyDescent="0.3">
      <c r="A13">
        <v>371</v>
      </c>
      <c r="B13" t="s">
        <v>60</v>
      </c>
      <c r="C13" t="s">
        <v>61</v>
      </c>
      <c r="D13" t="s">
        <v>62</v>
      </c>
    </row>
    <row r="14" spans="1:4" hidden="1" x14ac:dyDescent="0.3">
      <c r="A14">
        <v>372</v>
      </c>
      <c r="B14" t="s">
        <v>60</v>
      </c>
      <c r="C14" t="s">
        <v>63</v>
      </c>
      <c r="D14" t="s">
        <v>64</v>
      </c>
    </row>
    <row r="15" spans="1:4" hidden="1" x14ac:dyDescent="0.3">
      <c r="A15">
        <v>373</v>
      </c>
      <c r="B15" t="s">
        <v>60</v>
      </c>
      <c r="C15" t="s">
        <v>65</v>
      </c>
      <c r="D15" t="s">
        <v>66</v>
      </c>
    </row>
    <row r="16" spans="1:4" hidden="1" x14ac:dyDescent="0.3">
      <c r="A16">
        <v>374</v>
      </c>
      <c r="B16" t="s">
        <v>60</v>
      </c>
      <c r="C16" t="s">
        <v>67</v>
      </c>
      <c r="D16" t="s">
        <v>68</v>
      </c>
    </row>
    <row r="17" spans="1:4" hidden="1" x14ac:dyDescent="0.3">
      <c r="A17">
        <v>382</v>
      </c>
      <c r="B17" t="s">
        <v>60</v>
      </c>
      <c r="C17" t="s">
        <v>69</v>
      </c>
      <c r="D17" t="s">
        <v>70</v>
      </c>
    </row>
    <row r="18" spans="1:4" hidden="1" x14ac:dyDescent="0.3">
      <c r="A18" s="7">
        <v>425</v>
      </c>
      <c r="B18" s="7" t="s">
        <v>81</v>
      </c>
      <c r="C18" s="7" t="s">
        <v>54</v>
      </c>
      <c r="D18" s="7" t="s">
        <v>71</v>
      </c>
    </row>
    <row r="19" spans="1:4" hidden="1" x14ac:dyDescent="0.3">
      <c r="A19" s="7">
        <v>426</v>
      </c>
      <c r="B19" s="7" t="s">
        <v>81</v>
      </c>
      <c r="C19" s="7" t="s">
        <v>72</v>
      </c>
      <c r="D19" s="7" t="s">
        <v>73</v>
      </c>
    </row>
    <row r="20" spans="1:4" hidden="1" x14ac:dyDescent="0.3">
      <c r="A20" s="7">
        <v>427</v>
      </c>
      <c r="B20" s="7" t="s">
        <v>81</v>
      </c>
      <c r="C20" s="7" t="s">
        <v>74</v>
      </c>
      <c r="D20" s="7" t="s">
        <v>75</v>
      </c>
    </row>
    <row r="21" spans="1:4" hidden="1" x14ac:dyDescent="0.3">
      <c r="A21" s="7">
        <v>435</v>
      </c>
      <c r="B21" s="7" t="s">
        <v>81</v>
      </c>
      <c r="C21" s="7" t="s">
        <v>52</v>
      </c>
      <c r="D21" s="7" t="s">
        <v>89</v>
      </c>
    </row>
    <row r="22" spans="1:4" hidden="1" x14ac:dyDescent="0.3">
      <c r="A22" s="7">
        <v>429</v>
      </c>
      <c r="B22" s="7" t="s">
        <v>81</v>
      </c>
      <c r="C22" s="7" t="s">
        <v>77</v>
      </c>
      <c r="D22" s="7" t="s">
        <v>78</v>
      </c>
    </row>
    <row r="23" spans="1:4" hidden="1" x14ac:dyDescent="0.3">
      <c r="A23" s="7">
        <v>430</v>
      </c>
      <c r="B23" s="7" t="s">
        <v>81</v>
      </c>
      <c r="C23" s="7" t="s">
        <v>79</v>
      </c>
      <c r="D23" s="7" t="s">
        <v>80</v>
      </c>
    </row>
    <row r="24" spans="1:4" hidden="1" x14ac:dyDescent="0.3">
      <c r="A24" s="7">
        <v>431</v>
      </c>
      <c r="B24" s="7" t="s">
        <v>92</v>
      </c>
      <c r="C24" s="7" t="s">
        <v>82</v>
      </c>
      <c r="D24" s="7" t="s">
        <v>83</v>
      </c>
    </row>
    <row r="25" spans="1:4" hidden="1" x14ac:dyDescent="0.3">
      <c r="A25" s="7">
        <v>432</v>
      </c>
      <c r="B25" s="7" t="s">
        <v>92</v>
      </c>
      <c r="C25" s="7" t="s">
        <v>54</v>
      </c>
      <c r="D25" s="7" t="s">
        <v>84</v>
      </c>
    </row>
    <row r="26" spans="1:4" hidden="1" x14ac:dyDescent="0.3">
      <c r="A26" s="7">
        <v>433</v>
      </c>
      <c r="B26" s="7" t="s">
        <v>92</v>
      </c>
      <c r="C26" s="7" t="s">
        <v>85</v>
      </c>
      <c r="D26" s="7" t="s">
        <v>86</v>
      </c>
    </row>
    <row r="27" spans="1:4" hidden="1" x14ac:dyDescent="0.3">
      <c r="A27" s="7">
        <v>434</v>
      </c>
      <c r="B27" s="7" t="s">
        <v>92</v>
      </c>
      <c r="C27" s="7" t="s">
        <v>87</v>
      </c>
      <c r="D27" s="7" t="s">
        <v>88</v>
      </c>
    </row>
    <row r="28" spans="1:4" hidden="1" x14ac:dyDescent="0.3">
      <c r="A28" s="7">
        <v>428</v>
      </c>
      <c r="B28" s="7" t="s">
        <v>92</v>
      </c>
      <c r="C28" s="7" t="s">
        <v>151</v>
      </c>
      <c r="D28" s="7" t="s">
        <v>152</v>
      </c>
    </row>
    <row r="29" spans="1:4" hidden="1" x14ac:dyDescent="0.3">
      <c r="A29" s="7">
        <v>436</v>
      </c>
      <c r="B29" s="7" t="s">
        <v>92</v>
      </c>
      <c r="C29" s="7" t="s">
        <v>90</v>
      </c>
      <c r="D29" s="7" t="s">
        <v>91</v>
      </c>
    </row>
    <row r="30" spans="1:4" hidden="1" x14ac:dyDescent="0.3">
      <c r="A30" s="7">
        <v>213</v>
      </c>
      <c r="B30" s="7" t="s">
        <v>93</v>
      </c>
      <c r="C30" s="7" t="s">
        <v>94</v>
      </c>
      <c r="D30" s="7" t="s">
        <v>95</v>
      </c>
    </row>
    <row r="31" spans="1:4" hidden="1" x14ac:dyDescent="0.3">
      <c r="A31" s="7">
        <v>214</v>
      </c>
      <c r="B31" s="7" t="s">
        <v>93</v>
      </c>
      <c r="C31" s="7" t="s">
        <v>96</v>
      </c>
      <c r="D31" s="7" t="s">
        <v>97</v>
      </c>
    </row>
    <row r="32" spans="1:4" hidden="1" x14ac:dyDescent="0.3">
      <c r="A32" s="7">
        <v>215</v>
      </c>
      <c r="B32" s="7" t="s">
        <v>93</v>
      </c>
      <c r="C32" s="7" t="s">
        <v>98</v>
      </c>
      <c r="D32" s="7" t="s">
        <v>99</v>
      </c>
    </row>
    <row r="33" spans="1:4" hidden="1" x14ac:dyDescent="0.3">
      <c r="A33" s="7">
        <v>216</v>
      </c>
      <c r="B33" s="7" t="s">
        <v>93</v>
      </c>
      <c r="C33" s="7" t="s">
        <v>100</v>
      </c>
      <c r="D33" s="7" t="s">
        <v>101</v>
      </c>
    </row>
    <row r="34" spans="1:4" hidden="1" x14ac:dyDescent="0.3">
      <c r="A34" s="7">
        <v>217</v>
      </c>
      <c r="B34" s="7" t="s">
        <v>93</v>
      </c>
      <c r="C34" s="7" t="s">
        <v>102</v>
      </c>
      <c r="D34" s="7" t="s">
        <v>103</v>
      </c>
    </row>
    <row r="35" spans="1:4" hidden="1" x14ac:dyDescent="0.3">
      <c r="A35" s="7">
        <v>218</v>
      </c>
      <c r="B35" s="7" t="s">
        <v>93</v>
      </c>
      <c r="C35" s="7" t="s">
        <v>116</v>
      </c>
      <c r="D35" s="7" t="s">
        <v>108</v>
      </c>
    </row>
    <row r="36" spans="1:4" hidden="1" x14ac:dyDescent="0.3">
      <c r="A36" s="7">
        <v>219</v>
      </c>
      <c r="B36" s="7" t="s">
        <v>104</v>
      </c>
      <c r="C36" s="7" t="s">
        <v>105</v>
      </c>
      <c r="D36" s="7" t="s">
        <v>106</v>
      </c>
    </row>
    <row r="37" spans="1:4" hidden="1" x14ac:dyDescent="0.3">
      <c r="A37" s="7">
        <v>220</v>
      </c>
      <c r="B37" s="7" t="s">
        <v>104</v>
      </c>
      <c r="C37" s="7" t="s">
        <v>107</v>
      </c>
      <c r="D37" s="7" t="s">
        <v>108</v>
      </c>
    </row>
    <row r="38" spans="1:4" hidden="1" x14ac:dyDescent="0.3">
      <c r="A38" s="7">
        <v>221</v>
      </c>
      <c r="B38" s="7" t="s">
        <v>104</v>
      </c>
      <c r="C38" s="7" t="s">
        <v>109</v>
      </c>
      <c r="D38" s="7" t="s">
        <v>110</v>
      </c>
    </row>
    <row r="39" spans="1:4" hidden="1" x14ac:dyDescent="0.3">
      <c r="A39" s="7">
        <v>222</v>
      </c>
      <c r="B39" s="7" t="s">
        <v>104</v>
      </c>
      <c r="C39" s="7" t="s">
        <v>111</v>
      </c>
      <c r="D39" s="7" t="s">
        <v>112</v>
      </c>
    </row>
    <row r="40" spans="1:4" hidden="1" x14ac:dyDescent="0.3">
      <c r="A40" s="7">
        <v>223</v>
      </c>
      <c r="B40" s="7" t="s">
        <v>104</v>
      </c>
      <c r="C40" s="7" t="s">
        <v>107</v>
      </c>
      <c r="D40" s="7" t="s">
        <v>113</v>
      </c>
    </row>
    <row r="41" spans="1:4" hidden="1" x14ac:dyDescent="0.3">
      <c r="A41" s="7">
        <v>224</v>
      </c>
      <c r="B41" s="7" t="s">
        <v>104</v>
      </c>
      <c r="C41" s="7" t="s">
        <v>105</v>
      </c>
      <c r="D41" s="7" t="s">
        <v>114</v>
      </c>
    </row>
    <row r="42" spans="1:4" hidden="1" x14ac:dyDescent="0.3">
      <c r="A42" s="7">
        <v>225</v>
      </c>
      <c r="B42" s="7" t="s">
        <v>115</v>
      </c>
      <c r="C42" s="7" t="s">
        <v>116</v>
      </c>
      <c r="D42" s="7" t="s">
        <v>108</v>
      </c>
    </row>
    <row r="43" spans="1:4" hidden="1" x14ac:dyDescent="0.3">
      <c r="A43" s="7">
        <v>226</v>
      </c>
      <c r="B43" s="7" t="s">
        <v>129</v>
      </c>
      <c r="C43" s="7" t="s">
        <v>117</v>
      </c>
      <c r="D43" s="7" t="s">
        <v>118</v>
      </c>
    </row>
    <row r="44" spans="1:4" hidden="1" x14ac:dyDescent="0.3">
      <c r="A44">
        <v>227</v>
      </c>
      <c r="B44" t="s">
        <v>129</v>
      </c>
      <c r="C44" t="s">
        <v>119</v>
      </c>
      <c r="D44" t="s">
        <v>120</v>
      </c>
    </row>
    <row r="45" spans="1:4" hidden="1" x14ac:dyDescent="0.3">
      <c r="A45">
        <v>228</v>
      </c>
      <c r="B45" t="s">
        <v>129</v>
      </c>
      <c r="C45" t="s">
        <v>121</v>
      </c>
      <c r="D45" t="s">
        <v>122</v>
      </c>
    </row>
    <row r="46" spans="1:4" hidden="1" x14ac:dyDescent="0.3">
      <c r="A46">
        <v>229</v>
      </c>
      <c r="B46" t="s">
        <v>129</v>
      </c>
      <c r="C46" t="s">
        <v>123</v>
      </c>
      <c r="D46" t="s">
        <v>124</v>
      </c>
    </row>
    <row r="47" spans="1:4" hidden="1" x14ac:dyDescent="0.3">
      <c r="A47">
        <v>230</v>
      </c>
      <c r="B47" t="s">
        <v>129</v>
      </c>
      <c r="C47" t="s">
        <v>125</v>
      </c>
      <c r="D47" t="s">
        <v>126</v>
      </c>
    </row>
    <row r="48" spans="1:4" hidden="1" x14ac:dyDescent="0.3">
      <c r="A48">
        <v>231</v>
      </c>
      <c r="B48" t="s">
        <v>129</v>
      </c>
      <c r="C48" t="s">
        <v>127</v>
      </c>
      <c r="D48" t="s">
        <v>128</v>
      </c>
    </row>
    <row r="49" spans="1:4" hidden="1" x14ac:dyDescent="0.3">
      <c r="A49">
        <v>232</v>
      </c>
      <c r="B49" t="s">
        <v>135</v>
      </c>
      <c r="C49" t="s">
        <v>130</v>
      </c>
      <c r="D49" t="s">
        <v>131</v>
      </c>
    </row>
    <row r="50" spans="1:4" hidden="1" x14ac:dyDescent="0.3">
      <c r="A50">
        <v>233</v>
      </c>
      <c r="B50" t="s">
        <v>135</v>
      </c>
      <c r="C50" t="s">
        <v>132</v>
      </c>
      <c r="D50" t="s">
        <v>133</v>
      </c>
    </row>
    <row r="51" spans="1:4" hidden="1" x14ac:dyDescent="0.3">
      <c r="A51">
        <v>234</v>
      </c>
      <c r="B51" t="s">
        <v>135</v>
      </c>
      <c r="C51" t="s">
        <v>134</v>
      </c>
      <c r="D51" t="s">
        <v>57</v>
      </c>
    </row>
    <row r="52" spans="1:4" hidden="1" x14ac:dyDescent="0.3">
      <c r="A52">
        <v>261</v>
      </c>
      <c r="B52" t="s">
        <v>136</v>
      </c>
      <c r="C52" t="s">
        <v>137</v>
      </c>
      <c r="D52" t="s">
        <v>138</v>
      </c>
    </row>
    <row r="53" spans="1:4" hidden="1" x14ac:dyDescent="0.3">
      <c r="A53">
        <v>268</v>
      </c>
      <c r="B53" t="s">
        <v>136</v>
      </c>
      <c r="C53" t="s">
        <v>139</v>
      </c>
      <c r="D53" t="s">
        <v>140</v>
      </c>
    </row>
    <row r="54" spans="1:4" hidden="1" x14ac:dyDescent="0.3">
      <c r="A54">
        <v>263</v>
      </c>
      <c r="B54" t="s">
        <v>136</v>
      </c>
      <c r="C54" t="s">
        <v>141</v>
      </c>
      <c r="D54" t="s">
        <v>142</v>
      </c>
    </row>
    <row r="55" spans="1:4" hidden="1" x14ac:dyDescent="0.3">
      <c r="A55">
        <v>264</v>
      </c>
      <c r="B55" t="s">
        <v>136</v>
      </c>
      <c r="C55" t="s">
        <v>143</v>
      </c>
      <c r="D55" t="s">
        <v>144</v>
      </c>
    </row>
    <row r="56" spans="1:4" hidden="1" x14ac:dyDescent="0.3">
      <c r="A56">
        <v>265</v>
      </c>
      <c r="B56" t="s">
        <v>136</v>
      </c>
      <c r="C56" t="s">
        <v>76</v>
      </c>
      <c r="D56" t="s">
        <v>145</v>
      </c>
    </row>
    <row r="57" spans="1:4" hidden="1" x14ac:dyDescent="0.3">
      <c r="A57">
        <v>266</v>
      </c>
      <c r="B57" t="s">
        <v>136</v>
      </c>
      <c r="C57" t="s">
        <v>146</v>
      </c>
      <c r="D57" t="s">
        <v>147</v>
      </c>
    </row>
    <row r="58" spans="1:4" hidden="1" x14ac:dyDescent="0.3">
      <c r="A58">
        <v>267</v>
      </c>
      <c r="B58" t="s">
        <v>148</v>
      </c>
      <c r="C58" t="s">
        <v>127</v>
      </c>
      <c r="D58" t="s">
        <v>149</v>
      </c>
    </row>
    <row r="59" spans="1:4" hidden="1" x14ac:dyDescent="0.3">
      <c r="A59">
        <v>269</v>
      </c>
      <c r="B59" t="s">
        <v>148</v>
      </c>
      <c r="C59" t="s">
        <v>119</v>
      </c>
      <c r="D59" t="s">
        <v>150</v>
      </c>
    </row>
    <row r="60" spans="1:4" hidden="1" x14ac:dyDescent="0.3">
      <c r="A60">
        <v>293</v>
      </c>
      <c r="B60" t="s">
        <v>153</v>
      </c>
      <c r="C60" t="s">
        <v>154</v>
      </c>
      <c r="D60" t="s">
        <v>155</v>
      </c>
    </row>
    <row r="61" spans="1:4" hidden="1" x14ac:dyDescent="0.3">
      <c r="A61">
        <v>294</v>
      </c>
      <c r="B61" t="s">
        <v>153</v>
      </c>
      <c r="C61" t="s">
        <v>79</v>
      </c>
      <c r="D61" t="s">
        <v>156</v>
      </c>
    </row>
  </sheetData>
  <autoFilter ref="A1:D61" xr:uid="{D8764B79-EE61-488D-BBDD-523AAD61B68E}">
    <filterColumn colId="1">
      <filters>
        <filter val="Waverley AC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3"/>
  <sheetViews>
    <sheetView zoomScaleNormal="100"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474</v>
      </c>
      <c r="C2" s="9">
        <v>25.6</v>
      </c>
      <c r="D2">
        <f t="shared" ref="D2:D23" si="0">ROUNDDOWN(RANK(C2,$C$2:$C$99,1),0)</f>
        <v>3</v>
      </c>
      <c r="E2">
        <f>101-D2</f>
        <v>98</v>
      </c>
      <c r="F2" t="str">
        <f>VLOOKUP(B2,Athlete!A:B,2,FALSE)</f>
        <v>Waverley AC</v>
      </c>
    </row>
    <row r="3" spans="1:6" x14ac:dyDescent="0.3">
      <c r="A3" t="s">
        <v>5</v>
      </c>
      <c r="B3">
        <v>219</v>
      </c>
      <c r="C3" s="9">
        <v>26.2</v>
      </c>
      <c r="D3">
        <f t="shared" si="0"/>
        <v>7</v>
      </c>
      <c r="E3">
        <f t="shared" ref="E3:E4" si="1">101-D3</f>
        <v>94</v>
      </c>
      <c r="F3" t="str">
        <f>VLOOKUP(B3,Athlete!A:B,2,FALSE)</f>
        <v>IMPACT2</v>
      </c>
    </row>
    <row r="4" spans="1:6" x14ac:dyDescent="0.3">
      <c r="A4" t="s">
        <v>5</v>
      </c>
      <c r="B4">
        <v>443</v>
      </c>
      <c r="C4">
        <v>26.3</v>
      </c>
      <c r="D4">
        <f t="shared" si="0"/>
        <v>9</v>
      </c>
      <c r="E4">
        <f t="shared" si="1"/>
        <v>92</v>
      </c>
      <c r="F4" t="str">
        <f>VLOOKUP(B4,Athlete!A:B,2,FALSE)</f>
        <v>HHH</v>
      </c>
    </row>
    <row r="5" spans="1:6" x14ac:dyDescent="0.3">
      <c r="A5" t="s">
        <v>5</v>
      </c>
      <c r="B5">
        <v>261</v>
      </c>
      <c r="C5" s="9">
        <v>26.9</v>
      </c>
      <c r="D5">
        <f t="shared" si="0"/>
        <v>12</v>
      </c>
      <c r="E5">
        <f t="shared" ref="E5:E23" si="2">101-D5</f>
        <v>89</v>
      </c>
      <c r="F5" t="str">
        <f>VLOOKUP(B5,Athlete!A:B,2,FALSE)</f>
        <v>DMV A</v>
      </c>
    </row>
    <row r="6" spans="1:6" x14ac:dyDescent="0.3">
      <c r="A6" t="s">
        <v>5</v>
      </c>
      <c r="B6">
        <v>373</v>
      </c>
      <c r="C6" s="9">
        <v>25.2</v>
      </c>
      <c r="D6">
        <f t="shared" si="0"/>
        <v>1</v>
      </c>
      <c r="E6">
        <f t="shared" si="2"/>
        <v>100</v>
      </c>
      <c r="F6" t="str">
        <f>VLOOKUP(B6,Athlete!A:B,2,FALSE)</f>
        <v>E&amp;E</v>
      </c>
    </row>
    <row r="7" spans="1:6" x14ac:dyDescent="0.3">
      <c r="A7" t="s">
        <v>5</v>
      </c>
      <c r="B7">
        <v>293</v>
      </c>
      <c r="C7" s="9">
        <v>26</v>
      </c>
      <c r="D7">
        <f t="shared" si="0"/>
        <v>5</v>
      </c>
      <c r="E7">
        <f t="shared" si="2"/>
        <v>96</v>
      </c>
      <c r="F7" t="str">
        <f>VLOOKUP(B7,Athlete!A:B,2,FALSE)</f>
        <v>Sutton</v>
      </c>
    </row>
    <row r="8" spans="1:6" x14ac:dyDescent="0.3">
      <c r="A8" t="s">
        <v>5</v>
      </c>
      <c r="B8">
        <v>426</v>
      </c>
      <c r="C8" s="9">
        <v>26</v>
      </c>
      <c r="D8">
        <f t="shared" si="0"/>
        <v>5</v>
      </c>
      <c r="E8">
        <f t="shared" si="2"/>
        <v>96</v>
      </c>
      <c r="F8" t="str">
        <f>VLOOKUP(B8,Athlete!A:B,2,FALSE)</f>
        <v>GGAC A</v>
      </c>
    </row>
    <row r="9" spans="1:6" x14ac:dyDescent="0.3">
      <c r="A9" t="s">
        <v>5</v>
      </c>
      <c r="B9">
        <v>229</v>
      </c>
      <c r="C9" s="9">
        <v>27.8</v>
      </c>
      <c r="D9">
        <f t="shared" si="0"/>
        <v>14</v>
      </c>
      <c r="E9">
        <f t="shared" si="2"/>
        <v>87</v>
      </c>
      <c r="F9" t="str">
        <f>VLOOKUP(B9,Athlete!A:B,2,FALSE)</f>
        <v>CADAC A</v>
      </c>
    </row>
    <row r="10" spans="1:6" x14ac:dyDescent="0.3">
      <c r="A10" t="s">
        <v>5</v>
      </c>
      <c r="B10">
        <v>374</v>
      </c>
      <c r="C10" s="9">
        <v>25.7</v>
      </c>
      <c r="D10">
        <f t="shared" si="0"/>
        <v>4</v>
      </c>
      <c r="E10">
        <f t="shared" si="2"/>
        <v>97</v>
      </c>
      <c r="F10" t="str">
        <f>VLOOKUP(B10,Athlete!A:B,2,FALSE)</f>
        <v>E&amp;E</v>
      </c>
    </row>
    <row r="11" spans="1:6" x14ac:dyDescent="0.3">
      <c r="A11" t="s">
        <v>5</v>
      </c>
      <c r="B11">
        <v>217</v>
      </c>
      <c r="C11" s="9">
        <v>27.4</v>
      </c>
      <c r="D11">
        <f t="shared" si="0"/>
        <v>13</v>
      </c>
      <c r="E11">
        <f t="shared" si="2"/>
        <v>88</v>
      </c>
      <c r="F11" t="str">
        <f>VLOOKUP(B11,Athlete!A:B,2,FALSE)</f>
        <v>IMPACT1</v>
      </c>
    </row>
    <row r="12" spans="1:6" x14ac:dyDescent="0.3">
      <c r="A12" t="s">
        <v>5</v>
      </c>
      <c r="B12">
        <v>294</v>
      </c>
      <c r="C12" s="9">
        <v>28.4</v>
      </c>
      <c r="D12">
        <f t="shared" si="0"/>
        <v>16</v>
      </c>
      <c r="E12">
        <f t="shared" si="2"/>
        <v>85</v>
      </c>
      <c r="F12" t="str">
        <f>VLOOKUP(B12,Athlete!A:B,2,FALSE)</f>
        <v>Sutton</v>
      </c>
    </row>
    <row r="13" spans="1:6" x14ac:dyDescent="0.3">
      <c r="A13" t="s">
        <v>5</v>
      </c>
      <c r="B13">
        <v>224</v>
      </c>
      <c r="C13" s="9">
        <v>25.5</v>
      </c>
      <c r="D13">
        <f t="shared" si="0"/>
        <v>2</v>
      </c>
      <c r="E13">
        <f t="shared" si="2"/>
        <v>99</v>
      </c>
      <c r="F13" t="str">
        <f>VLOOKUP(B13,Athlete!A:B,2,FALSE)</f>
        <v>IMPACT2</v>
      </c>
    </row>
    <row r="14" spans="1:6" x14ac:dyDescent="0.3">
      <c r="A14" t="s">
        <v>5</v>
      </c>
      <c r="B14">
        <v>430</v>
      </c>
      <c r="C14" s="9">
        <v>26.2</v>
      </c>
      <c r="D14">
        <f t="shared" si="0"/>
        <v>7</v>
      </c>
      <c r="E14">
        <f t="shared" si="2"/>
        <v>94</v>
      </c>
      <c r="F14" t="str">
        <f>VLOOKUP(B14,Athlete!A:B,2,FALSE)</f>
        <v>GGAC A</v>
      </c>
    </row>
    <row r="15" spans="1:6" x14ac:dyDescent="0.3">
      <c r="A15" t="s">
        <v>5</v>
      </c>
      <c r="B15">
        <v>445</v>
      </c>
      <c r="C15" s="9">
        <v>26.7</v>
      </c>
      <c r="D15">
        <f t="shared" si="0"/>
        <v>10</v>
      </c>
      <c r="E15">
        <f t="shared" si="2"/>
        <v>91</v>
      </c>
      <c r="F15" t="str">
        <f>VLOOKUP(B15,Athlete!A:B,2,FALSE)</f>
        <v>HHH</v>
      </c>
    </row>
    <row r="16" spans="1:6" x14ac:dyDescent="0.3">
      <c r="A16" t="s">
        <v>5</v>
      </c>
      <c r="B16">
        <v>232</v>
      </c>
      <c r="C16" s="9">
        <v>30.7</v>
      </c>
      <c r="D16">
        <f t="shared" si="0"/>
        <v>21</v>
      </c>
      <c r="E16">
        <f t="shared" si="2"/>
        <v>80</v>
      </c>
      <c r="F16" t="str">
        <f>VLOOKUP(B16,Athlete!A:B,2,FALSE)</f>
        <v>CADAC B</v>
      </c>
    </row>
    <row r="17" spans="1:6" x14ac:dyDescent="0.3">
      <c r="A17" t="s">
        <v>5</v>
      </c>
      <c r="B17">
        <v>473</v>
      </c>
      <c r="C17" s="9">
        <v>26.8</v>
      </c>
      <c r="D17">
        <f t="shared" si="0"/>
        <v>11</v>
      </c>
      <c r="E17">
        <f t="shared" si="2"/>
        <v>90</v>
      </c>
      <c r="F17" t="str">
        <f>VLOOKUP(B17,Athlete!A:B,2,FALSE)</f>
        <v>Waverley AC</v>
      </c>
    </row>
    <row r="18" spans="1:6" x14ac:dyDescent="0.3">
      <c r="A18" t="s">
        <v>5</v>
      </c>
      <c r="B18">
        <v>215</v>
      </c>
      <c r="C18" s="9">
        <v>28.1</v>
      </c>
      <c r="D18">
        <f t="shared" si="0"/>
        <v>15</v>
      </c>
      <c r="E18">
        <f t="shared" si="2"/>
        <v>86</v>
      </c>
      <c r="F18" t="str">
        <f>VLOOKUP(B18,Athlete!A:B,2,FALSE)</f>
        <v>IMPACT1</v>
      </c>
    </row>
    <row r="19" spans="1:6" x14ac:dyDescent="0.3">
      <c r="A19" t="s">
        <v>5</v>
      </c>
      <c r="B19">
        <v>234</v>
      </c>
      <c r="C19" s="9">
        <v>28.7</v>
      </c>
      <c r="D19">
        <f t="shared" si="0"/>
        <v>18</v>
      </c>
      <c r="E19">
        <f t="shared" si="2"/>
        <v>83</v>
      </c>
      <c r="F19" t="str">
        <f>VLOOKUP(B19,Athlete!A:B,2,FALSE)</f>
        <v>CADAC B</v>
      </c>
    </row>
    <row r="20" spans="1:6" x14ac:dyDescent="0.3">
      <c r="A20" t="s">
        <v>5</v>
      </c>
      <c r="B20">
        <v>433</v>
      </c>
      <c r="C20" s="9">
        <v>29.1</v>
      </c>
      <c r="D20">
        <f t="shared" si="0"/>
        <v>19</v>
      </c>
      <c r="E20">
        <f t="shared" si="2"/>
        <v>82</v>
      </c>
      <c r="F20" t="str">
        <f>VLOOKUP(B20,Athlete!A:B,2,FALSE)</f>
        <v>GGAC B</v>
      </c>
    </row>
    <row r="21" spans="1:6" x14ac:dyDescent="0.3">
      <c r="A21" t="s">
        <v>5</v>
      </c>
      <c r="B21">
        <v>268</v>
      </c>
      <c r="C21" s="9">
        <v>28.5</v>
      </c>
      <c r="D21">
        <f t="shared" si="0"/>
        <v>17</v>
      </c>
      <c r="E21">
        <f t="shared" si="2"/>
        <v>84</v>
      </c>
      <c r="F21" t="str">
        <f>VLOOKUP(B21,Athlete!A:B,2,FALSE)</f>
        <v>DMV A</v>
      </c>
    </row>
    <row r="22" spans="1:6" x14ac:dyDescent="0.3">
      <c r="A22" t="s">
        <v>5</v>
      </c>
      <c r="B22">
        <v>227</v>
      </c>
      <c r="C22" s="9">
        <v>29.6</v>
      </c>
      <c r="D22">
        <f t="shared" si="0"/>
        <v>20</v>
      </c>
      <c r="E22">
        <f t="shared" si="2"/>
        <v>81</v>
      </c>
      <c r="F22" t="str">
        <f>VLOOKUP(B22,Athlete!A:B,2,FALSE)</f>
        <v>CADAC A</v>
      </c>
    </row>
    <row r="23" spans="1:6" x14ac:dyDescent="0.3">
      <c r="A23" t="s">
        <v>5</v>
      </c>
      <c r="B23">
        <v>432</v>
      </c>
      <c r="C23" s="9">
        <v>30.9</v>
      </c>
      <c r="D23">
        <f t="shared" si="0"/>
        <v>22</v>
      </c>
      <c r="E23">
        <f t="shared" si="2"/>
        <v>79</v>
      </c>
      <c r="F23" t="str">
        <f>VLOOKUP(B23,Athlete!A:B,2,FALSE)</f>
        <v>GGAC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18"/>
  <sheetViews>
    <sheetView zoomScaleNormal="100"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220</v>
      </c>
      <c r="C2" s="9">
        <v>55.6</v>
      </c>
      <c r="D2">
        <f t="shared" ref="D2:D18" si="0">ROUNDDOWN(RANK(C2,$C$2:$C$99,1),0)</f>
        <v>1</v>
      </c>
      <c r="E2">
        <f t="shared" ref="E2:E3" si="1">101-D2</f>
        <v>100</v>
      </c>
      <c r="F2" t="str">
        <f>VLOOKUP(B2,Athlete!A:B,2,FALSE)</f>
        <v>IMPACT2</v>
      </c>
    </row>
    <row r="3" spans="1:6" x14ac:dyDescent="0.3">
      <c r="A3" t="s">
        <v>6</v>
      </c>
      <c r="B3">
        <v>230</v>
      </c>
      <c r="C3" s="9">
        <v>58.6</v>
      </c>
      <c r="D3">
        <f t="shared" si="0"/>
        <v>2</v>
      </c>
      <c r="E3">
        <f t="shared" si="1"/>
        <v>99</v>
      </c>
      <c r="F3" t="str">
        <f>VLOOKUP(B3,Athlete!A:B,2,FALSE)</f>
        <v>CADAC A</v>
      </c>
    </row>
    <row r="4" spans="1:6" x14ac:dyDescent="0.3">
      <c r="A4" t="s">
        <v>6</v>
      </c>
      <c r="B4">
        <v>447</v>
      </c>
      <c r="C4">
        <v>65.599999999999994</v>
      </c>
      <c r="D4">
        <f t="shared" si="0"/>
        <v>13</v>
      </c>
      <c r="E4">
        <f t="shared" ref="E4:E18" si="2">101-D4</f>
        <v>88</v>
      </c>
      <c r="F4" t="str">
        <f>VLOOKUP(B4,Athlete!A:B,2,FALSE)</f>
        <v>HHH</v>
      </c>
    </row>
    <row r="5" spans="1:6" x14ac:dyDescent="0.3">
      <c r="A5" t="s">
        <v>6</v>
      </c>
      <c r="B5">
        <v>372</v>
      </c>
      <c r="C5" s="9">
        <v>73.400000000000006</v>
      </c>
      <c r="D5">
        <f t="shared" si="0"/>
        <v>17</v>
      </c>
      <c r="E5">
        <f t="shared" si="2"/>
        <v>84</v>
      </c>
      <c r="F5" t="str">
        <f>VLOOKUP(B5,Athlete!A:B,2,FALSE)</f>
        <v>E&amp;E</v>
      </c>
    </row>
    <row r="6" spans="1:6" x14ac:dyDescent="0.3">
      <c r="A6" t="s">
        <v>6</v>
      </c>
      <c r="B6">
        <v>226</v>
      </c>
      <c r="C6" s="9">
        <v>60.5</v>
      </c>
      <c r="D6">
        <f t="shared" si="0"/>
        <v>7</v>
      </c>
      <c r="E6">
        <f t="shared" si="2"/>
        <v>94</v>
      </c>
      <c r="F6" t="str">
        <f>VLOOKUP(B6,Athlete!A:B,2,FALSE)</f>
        <v>CADAC A</v>
      </c>
    </row>
    <row r="7" spans="1:6" x14ac:dyDescent="0.3">
      <c r="A7" t="s">
        <v>6</v>
      </c>
      <c r="B7">
        <v>213</v>
      </c>
      <c r="C7" s="9">
        <v>62.5</v>
      </c>
      <c r="D7">
        <f t="shared" si="0"/>
        <v>8</v>
      </c>
      <c r="E7">
        <f t="shared" si="2"/>
        <v>93</v>
      </c>
      <c r="F7" t="str">
        <f>VLOOKUP(B7,Athlete!A:B,2,FALSE)</f>
        <v>IMPACT1</v>
      </c>
    </row>
    <row r="8" spans="1:6" x14ac:dyDescent="0.3">
      <c r="A8" t="s">
        <v>6</v>
      </c>
      <c r="B8">
        <v>476</v>
      </c>
      <c r="C8" s="9">
        <v>58.6</v>
      </c>
      <c r="D8">
        <f t="shared" si="0"/>
        <v>2</v>
      </c>
      <c r="E8">
        <f t="shared" si="2"/>
        <v>99</v>
      </c>
      <c r="F8" t="str">
        <f>VLOOKUP(B8,Athlete!A:B,2,FALSE)</f>
        <v>Waverley AC</v>
      </c>
    </row>
    <row r="9" spans="1:6" x14ac:dyDescent="0.3">
      <c r="A9" t="s">
        <v>6</v>
      </c>
      <c r="B9">
        <v>269</v>
      </c>
      <c r="C9" s="9">
        <v>59.9</v>
      </c>
      <c r="D9">
        <f t="shared" si="0"/>
        <v>4</v>
      </c>
      <c r="E9">
        <f t="shared" si="2"/>
        <v>97</v>
      </c>
      <c r="F9" t="str">
        <f>VLOOKUP(B9,Athlete!A:B,2,FALSE)</f>
        <v>DMV B</v>
      </c>
    </row>
    <row r="10" spans="1:6" x14ac:dyDescent="0.3">
      <c r="A10" t="s">
        <v>6</v>
      </c>
      <c r="B10">
        <v>371</v>
      </c>
      <c r="C10" s="9">
        <v>60.1</v>
      </c>
      <c r="D10">
        <f t="shared" si="0"/>
        <v>5</v>
      </c>
      <c r="E10">
        <f t="shared" si="2"/>
        <v>96</v>
      </c>
      <c r="F10" t="str">
        <f>VLOOKUP(B10,Athlete!A:B,2,FALSE)</f>
        <v>E&amp;E</v>
      </c>
    </row>
    <row r="11" spans="1:6" x14ac:dyDescent="0.3">
      <c r="A11" t="s">
        <v>6</v>
      </c>
      <c r="B11">
        <v>221</v>
      </c>
      <c r="C11" s="9">
        <v>60.4</v>
      </c>
      <c r="D11">
        <f t="shared" si="0"/>
        <v>6</v>
      </c>
      <c r="E11">
        <f t="shared" si="2"/>
        <v>95</v>
      </c>
      <c r="F11" t="str">
        <f>VLOOKUP(B11,Athlete!A:B,2,FALSE)</f>
        <v>IMPACT2</v>
      </c>
    </row>
    <row r="12" spans="1:6" x14ac:dyDescent="0.3">
      <c r="A12" t="s">
        <v>6</v>
      </c>
      <c r="B12">
        <v>428</v>
      </c>
      <c r="C12" s="9">
        <v>64.2</v>
      </c>
      <c r="D12">
        <f t="shared" si="0"/>
        <v>10</v>
      </c>
      <c r="E12">
        <f t="shared" si="2"/>
        <v>91</v>
      </c>
      <c r="F12" t="str">
        <f>VLOOKUP(B12,Athlete!A:B,2,FALSE)</f>
        <v>GGAC B</v>
      </c>
    </row>
    <row r="13" spans="1:6" x14ac:dyDescent="0.3">
      <c r="A13" t="s">
        <v>6</v>
      </c>
      <c r="B13">
        <v>265</v>
      </c>
      <c r="C13" s="9">
        <v>65</v>
      </c>
      <c r="D13">
        <f t="shared" si="0"/>
        <v>11</v>
      </c>
      <c r="E13">
        <f t="shared" si="2"/>
        <v>90</v>
      </c>
      <c r="F13" t="str">
        <f>VLOOKUP(B13,Athlete!A:B,2,FALSE)</f>
        <v>DMV A</v>
      </c>
    </row>
    <row r="14" spans="1:6" x14ac:dyDescent="0.3">
      <c r="A14" t="s">
        <v>6</v>
      </c>
      <c r="B14">
        <v>233</v>
      </c>
      <c r="C14" s="9">
        <v>67.2</v>
      </c>
      <c r="D14">
        <f t="shared" si="0"/>
        <v>14</v>
      </c>
      <c r="E14">
        <f t="shared" si="2"/>
        <v>87</v>
      </c>
      <c r="F14" t="str">
        <f>VLOOKUP(B14,Athlete!A:B,2,FALSE)</f>
        <v>CADAC B</v>
      </c>
    </row>
    <row r="15" spans="1:6" x14ac:dyDescent="0.3">
      <c r="A15" t="s">
        <v>6</v>
      </c>
      <c r="B15">
        <v>218</v>
      </c>
      <c r="C15" s="9">
        <v>67.7</v>
      </c>
      <c r="D15">
        <f t="shared" si="0"/>
        <v>16</v>
      </c>
      <c r="E15">
        <f t="shared" si="2"/>
        <v>85</v>
      </c>
      <c r="F15" t="str">
        <f>VLOOKUP(B15,Athlete!A:B,2,FALSE)</f>
        <v>IMPACT1</v>
      </c>
    </row>
    <row r="16" spans="1:6" x14ac:dyDescent="0.3">
      <c r="A16" t="s">
        <v>6</v>
      </c>
      <c r="B16">
        <v>435</v>
      </c>
      <c r="C16" s="9">
        <v>63.8</v>
      </c>
      <c r="D16">
        <f t="shared" si="0"/>
        <v>9</v>
      </c>
      <c r="E16">
        <f t="shared" si="2"/>
        <v>92</v>
      </c>
      <c r="F16" t="str">
        <f>VLOOKUP(B16,Athlete!A:B,2,FALSE)</f>
        <v>GGAC A</v>
      </c>
    </row>
    <row r="17" spans="1:6" x14ac:dyDescent="0.3">
      <c r="A17" t="s">
        <v>6</v>
      </c>
      <c r="B17">
        <v>264</v>
      </c>
      <c r="C17" s="9">
        <v>65.400000000000006</v>
      </c>
      <c r="D17">
        <f t="shared" si="0"/>
        <v>12</v>
      </c>
      <c r="E17">
        <f t="shared" si="2"/>
        <v>89</v>
      </c>
      <c r="F17" t="str">
        <f>VLOOKUP(B17,Athlete!A:B,2,FALSE)</f>
        <v>DMV A</v>
      </c>
    </row>
    <row r="18" spans="1:6" x14ac:dyDescent="0.3">
      <c r="A18" t="s">
        <v>6</v>
      </c>
      <c r="B18">
        <v>478</v>
      </c>
      <c r="C18" s="9">
        <v>67.5</v>
      </c>
      <c r="D18">
        <f t="shared" si="0"/>
        <v>15</v>
      </c>
      <c r="E18">
        <f t="shared" si="2"/>
        <v>86</v>
      </c>
      <c r="F18" t="str">
        <f>VLOOKUP(B18,Athlete!A:B,2,FALSE)</f>
        <v>Waverley 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6"/>
  <sheetViews>
    <sheetView zoomScaleNormal="100"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B2">
        <v>429</v>
      </c>
      <c r="C2">
        <v>94.8</v>
      </c>
      <c r="D2">
        <f>ROUNDDOWN(RANK(C2,$C$2:$C$100,1),0)</f>
        <v>4</v>
      </c>
      <c r="E2">
        <f t="shared" ref="E2:E3" si="0">101-D2</f>
        <v>97</v>
      </c>
      <c r="F2" t="str">
        <f>VLOOKUP(B2,Athlete!A:B,2,FALSE)</f>
        <v>GGAC A</v>
      </c>
    </row>
    <row r="3" spans="1:6" x14ac:dyDescent="0.3">
      <c r="A3" t="s">
        <v>7</v>
      </c>
      <c r="B3">
        <v>231</v>
      </c>
      <c r="C3">
        <v>98.4</v>
      </c>
      <c r="D3">
        <f>ROUNDDOWN(RANK(C3,$C$2:$C$100,1),0)</f>
        <v>10</v>
      </c>
      <c r="E3">
        <f t="shared" si="0"/>
        <v>91</v>
      </c>
      <c r="F3" t="str">
        <f>VLOOKUP(B3,Athlete!A:B,2,FALSE)</f>
        <v>CADAC A</v>
      </c>
    </row>
    <row r="4" spans="1:6" x14ac:dyDescent="0.3">
      <c r="A4" t="s">
        <v>7</v>
      </c>
      <c r="B4">
        <v>431</v>
      </c>
      <c r="C4">
        <v>100.2</v>
      </c>
      <c r="D4">
        <f t="shared" ref="D4:D16" si="1">ROUNDDOWN(RANK(C4,$C$2:$C$100,1),0)</f>
        <v>14</v>
      </c>
      <c r="E4">
        <f t="shared" ref="E4:E16" si="2">101-D4</f>
        <v>87</v>
      </c>
      <c r="F4" t="str">
        <f>VLOOKUP(B4,Athlete!A:B,2,FALSE)</f>
        <v>GGAC B</v>
      </c>
    </row>
    <row r="5" spans="1:6" x14ac:dyDescent="0.3">
      <c r="A5" t="s">
        <v>7</v>
      </c>
      <c r="B5">
        <v>267</v>
      </c>
      <c r="C5" s="9">
        <v>108.6</v>
      </c>
      <c r="D5">
        <f t="shared" si="1"/>
        <v>15</v>
      </c>
      <c r="E5">
        <f t="shared" si="2"/>
        <v>86</v>
      </c>
      <c r="F5" t="str">
        <f>VLOOKUP(B5,Athlete!A:B,2,FALSE)</f>
        <v>DMV B</v>
      </c>
    </row>
    <row r="6" spans="1:6" x14ac:dyDescent="0.3">
      <c r="A6" t="s">
        <v>7</v>
      </c>
      <c r="B6">
        <v>223</v>
      </c>
      <c r="C6" s="9">
        <v>91.8</v>
      </c>
      <c r="D6">
        <f t="shared" si="1"/>
        <v>1</v>
      </c>
      <c r="E6">
        <f t="shared" si="2"/>
        <v>100</v>
      </c>
      <c r="F6" t="str">
        <f>VLOOKUP(B6,Athlete!A:B,2,FALSE)</f>
        <v>IMPACT2</v>
      </c>
    </row>
    <row r="7" spans="1:6" x14ac:dyDescent="0.3">
      <c r="A7" t="s">
        <v>7</v>
      </c>
      <c r="B7">
        <v>475</v>
      </c>
      <c r="C7" s="9">
        <v>93.3</v>
      </c>
      <c r="D7">
        <f t="shared" si="1"/>
        <v>2</v>
      </c>
      <c r="E7">
        <f t="shared" si="2"/>
        <v>99</v>
      </c>
      <c r="F7" t="str">
        <f>VLOOKUP(B7,Athlete!A:B,2,FALSE)</f>
        <v>Waverley AC</v>
      </c>
    </row>
    <row r="8" spans="1:6" x14ac:dyDescent="0.3">
      <c r="A8" t="s">
        <v>7</v>
      </c>
      <c r="B8">
        <v>222</v>
      </c>
      <c r="C8" s="9">
        <v>97.2</v>
      </c>
      <c r="D8">
        <f t="shared" si="1"/>
        <v>9</v>
      </c>
      <c r="E8">
        <f t="shared" si="2"/>
        <v>92</v>
      </c>
      <c r="F8" t="str">
        <f>VLOOKUP(B8,Athlete!A:B,2,FALSE)</f>
        <v>IMPACT2</v>
      </c>
    </row>
    <row r="9" spans="1:6" x14ac:dyDescent="0.3">
      <c r="A9" t="s">
        <v>7</v>
      </c>
      <c r="B9">
        <v>382</v>
      </c>
      <c r="C9" s="9">
        <v>98.9</v>
      </c>
      <c r="D9">
        <f t="shared" si="1"/>
        <v>13</v>
      </c>
      <c r="E9">
        <f t="shared" si="2"/>
        <v>88</v>
      </c>
      <c r="F9" t="str">
        <f>VLOOKUP(B9,Athlete!A:B,2,FALSE)</f>
        <v>E&amp;E</v>
      </c>
    </row>
    <row r="10" spans="1:6" x14ac:dyDescent="0.3">
      <c r="A10" t="s">
        <v>7</v>
      </c>
      <c r="B10">
        <v>436</v>
      </c>
      <c r="C10" s="9">
        <v>95.4</v>
      </c>
      <c r="D10">
        <f t="shared" si="1"/>
        <v>5</v>
      </c>
      <c r="E10">
        <f t="shared" si="2"/>
        <v>96</v>
      </c>
      <c r="F10" t="str">
        <f>VLOOKUP(B10,Athlete!A:B,2,FALSE)</f>
        <v>GGAC B</v>
      </c>
    </row>
    <row r="11" spans="1:6" x14ac:dyDescent="0.3">
      <c r="A11" t="s">
        <v>7</v>
      </c>
      <c r="B11">
        <v>266</v>
      </c>
      <c r="C11" s="9">
        <v>96.3</v>
      </c>
      <c r="D11">
        <f t="shared" si="1"/>
        <v>6</v>
      </c>
      <c r="E11">
        <f t="shared" si="2"/>
        <v>95</v>
      </c>
      <c r="F11" t="str">
        <f>VLOOKUP(B11,Athlete!A:B,2,FALSE)</f>
        <v>DMV A</v>
      </c>
    </row>
    <row r="12" spans="1:6" x14ac:dyDescent="0.3">
      <c r="A12" t="s">
        <v>7</v>
      </c>
      <c r="B12">
        <v>214</v>
      </c>
      <c r="C12" s="9">
        <v>96.3</v>
      </c>
      <c r="D12">
        <f t="shared" si="1"/>
        <v>6</v>
      </c>
      <c r="E12">
        <f t="shared" si="2"/>
        <v>95</v>
      </c>
      <c r="F12" t="str">
        <f>VLOOKUP(B12,Athlete!A:B,2,FALSE)</f>
        <v>IMPACT1</v>
      </c>
    </row>
    <row r="13" spans="1:6" x14ac:dyDescent="0.3">
      <c r="A13" t="s">
        <v>7</v>
      </c>
      <c r="B13">
        <v>425</v>
      </c>
      <c r="C13" s="9">
        <v>94.4</v>
      </c>
      <c r="D13">
        <f t="shared" si="1"/>
        <v>3</v>
      </c>
      <c r="E13">
        <f t="shared" si="2"/>
        <v>98</v>
      </c>
      <c r="F13" t="str">
        <f>VLOOKUP(B13,Athlete!A:B,2,FALSE)</f>
        <v>GGAC A</v>
      </c>
    </row>
    <row r="14" spans="1:6" x14ac:dyDescent="0.3">
      <c r="A14" t="s">
        <v>7</v>
      </c>
      <c r="B14">
        <v>263</v>
      </c>
      <c r="C14" s="9">
        <v>96.3</v>
      </c>
      <c r="D14">
        <f t="shared" si="1"/>
        <v>6</v>
      </c>
      <c r="E14">
        <f t="shared" si="2"/>
        <v>95</v>
      </c>
      <c r="F14" t="str">
        <f>VLOOKUP(B14,Athlete!A:B,2,FALSE)</f>
        <v>DMV A</v>
      </c>
    </row>
    <row r="15" spans="1:6" x14ac:dyDescent="0.3">
      <c r="A15" t="s">
        <v>7</v>
      </c>
      <c r="B15">
        <v>228</v>
      </c>
      <c r="C15" s="9">
        <v>98.5</v>
      </c>
      <c r="D15">
        <f t="shared" si="1"/>
        <v>11</v>
      </c>
      <c r="E15">
        <f t="shared" si="2"/>
        <v>90</v>
      </c>
      <c r="F15" t="str">
        <f>VLOOKUP(B15,Athlete!A:B,2,FALSE)</f>
        <v>CADAC A</v>
      </c>
    </row>
    <row r="16" spans="1:6" x14ac:dyDescent="0.3">
      <c r="A16" t="s">
        <v>7</v>
      </c>
      <c r="B16">
        <v>216</v>
      </c>
      <c r="C16" s="9">
        <v>98.6</v>
      </c>
      <c r="D16">
        <f t="shared" si="1"/>
        <v>12</v>
      </c>
      <c r="E16">
        <f t="shared" si="2"/>
        <v>89</v>
      </c>
      <c r="F16" t="str">
        <f>VLOOKUP(B16,Athlete!A:B,2,FALSE)</f>
        <v>IMPACT1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3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17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3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18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21"/>
  <sheetViews>
    <sheetView workbookViewId="0">
      <selection activeCell="A2" sqref="A2:A1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446</v>
      </c>
      <c r="C2">
        <v>1.78</v>
      </c>
      <c r="D2">
        <f>ROUNDDOWN(_xlfn.RANK.AVG(C2,$C$2:$C$100,0),0)</f>
        <v>13</v>
      </c>
      <c r="E2">
        <f t="shared" ref="E2:E3" si="0">101-D2</f>
        <v>88</v>
      </c>
      <c r="F2" t="str">
        <f>VLOOKUP(B2,Athlete!A:B,2,FALSE)</f>
        <v>HHH</v>
      </c>
    </row>
    <row r="3" spans="1:6" x14ac:dyDescent="0.3">
      <c r="A3" t="s">
        <v>19</v>
      </c>
      <c r="B3">
        <v>222</v>
      </c>
      <c r="C3">
        <v>1.84</v>
      </c>
      <c r="D3">
        <f>ROUNDDOWN(_xlfn.RANK.AVG(C3,$C$2:$C$100,0),0)</f>
        <v>10</v>
      </c>
      <c r="E3">
        <f t="shared" si="0"/>
        <v>91</v>
      </c>
      <c r="F3" t="str">
        <f>VLOOKUP(B3,Athlete!A:B,2,FALSE)</f>
        <v>IMPACT2</v>
      </c>
    </row>
    <row r="4" spans="1:6" x14ac:dyDescent="0.3">
      <c r="A4" t="s">
        <v>19</v>
      </c>
      <c r="B4">
        <v>216</v>
      </c>
      <c r="C4">
        <v>1.72</v>
      </c>
      <c r="D4">
        <f t="shared" ref="D4:D21" si="1">ROUNDDOWN(_xlfn.RANK.AVG(C4,$C$2:$C$100,0),0)</f>
        <v>16</v>
      </c>
      <c r="E4">
        <f t="shared" ref="E4:E21" si="2">101-D4</f>
        <v>85</v>
      </c>
      <c r="F4" t="str">
        <f>VLOOKUP(B4,Athlete!A:B,2,FALSE)</f>
        <v>IMPACT1</v>
      </c>
    </row>
    <row r="5" spans="1:6" x14ac:dyDescent="0.3">
      <c r="A5" t="s">
        <v>19</v>
      </c>
      <c r="B5">
        <v>477</v>
      </c>
      <c r="C5">
        <v>2.02</v>
      </c>
      <c r="D5">
        <f t="shared" si="1"/>
        <v>3</v>
      </c>
      <c r="E5">
        <f t="shared" si="2"/>
        <v>98</v>
      </c>
      <c r="F5" t="str">
        <f>VLOOKUP(B5,Athlete!A:B,2,FALSE)</f>
        <v>Waverley AC</v>
      </c>
    </row>
    <row r="6" spans="1:6" x14ac:dyDescent="0.3">
      <c r="A6" t="s">
        <v>19</v>
      </c>
      <c r="B6">
        <v>426</v>
      </c>
      <c r="C6">
        <v>1.94</v>
      </c>
      <c r="D6">
        <f t="shared" si="1"/>
        <v>6</v>
      </c>
      <c r="E6">
        <f t="shared" si="2"/>
        <v>95</v>
      </c>
      <c r="F6" t="str">
        <f>VLOOKUP(B6,Athlete!A:B,2,FALSE)</f>
        <v>GGAC A</v>
      </c>
    </row>
    <row r="7" spans="1:6" x14ac:dyDescent="0.3">
      <c r="A7" t="s">
        <v>19</v>
      </c>
      <c r="B7">
        <v>425</v>
      </c>
      <c r="C7">
        <v>2.2799999999999998</v>
      </c>
      <c r="D7">
        <f t="shared" si="1"/>
        <v>1</v>
      </c>
      <c r="E7">
        <f t="shared" si="2"/>
        <v>100</v>
      </c>
      <c r="F7" t="str">
        <f>VLOOKUP(B7,Athlete!A:B,2,FALSE)</f>
        <v>GGAC A</v>
      </c>
    </row>
    <row r="8" spans="1:6" x14ac:dyDescent="0.3">
      <c r="A8" t="s">
        <v>19</v>
      </c>
      <c r="B8">
        <v>219</v>
      </c>
      <c r="C8">
        <v>1.94</v>
      </c>
      <c r="D8">
        <f t="shared" si="1"/>
        <v>6</v>
      </c>
      <c r="E8">
        <f t="shared" si="2"/>
        <v>95</v>
      </c>
      <c r="F8" t="str">
        <f>VLOOKUP(B8,Athlete!A:B,2,FALSE)</f>
        <v>IMPACT2</v>
      </c>
    </row>
    <row r="9" spans="1:6" x14ac:dyDescent="0.3">
      <c r="A9" t="s">
        <v>19</v>
      </c>
      <c r="B9">
        <v>232</v>
      </c>
      <c r="C9">
        <v>1.5</v>
      </c>
      <c r="D9">
        <f t="shared" si="1"/>
        <v>20</v>
      </c>
      <c r="E9">
        <f t="shared" si="2"/>
        <v>81</v>
      </c>
      <c r="F9" t="str">
        <f>VLOOKUP(B9,Athlete!A:B,2,FALSE)</f>
        <v>CADAC B</v>
      </c>
    </row>
    <row r="10" spans="1:6" x14ac:dyDescent="0.3">
      <c r="A10" t="s">
        <v>19</v>
      </c>
      <c r="B10">
        <v>229</v>
      </c>
      <c r="C10">
        <v>1.9</v>
      </c>
      <c r="D10">
        <f t="shared" si="1"/>
        <v>9</v>
      </c>
      <c r="E10">
        <f t="shared" si="2"/>
        <v>92</v>
      </c>
      <c r="F10" t="str">
        <f>VLOOKUP(B10,Athlete!A:B,2,FALSE)</f>
        <v>CADAC A</v>
      </c>
    </row>
    <row r="11" spans="1:6" x14ac:dyDescent="0.3">
      <c r="A11" t="s">
        <v>19</v>
      </c>
      <c r="B11">
        <v>294</v>
      </c>
      <c r="C11">
        <v>1.93</v>
      </c>
      <c r="D11">
        <f t="shared" si="1"/>
        <v>8</v>
      </c>
      <c r="E11">
        <f t="shared" si="2"/>
        <v>93</v>
      </c>
      <c r="F11" t="str">
        <f>VLOOKUP(B11,Athlete!A:B,2,FALSE)</f>
        <v>Sutton</v>
      </c>
    </row>
    <row r="12" spans="1:6" x14ac:dyDescent="0.3">
      <c r="A12" t="s">
        <v>19</v>
      </c>
      <c r="B12">
        <v>293</v>
      </c>
      <c r="C12">
        <v>1.96</v>
      </c>
      <c r="D12">
        <f t="shared" si="1"/>
        <v>5</v>
      </c>
      <c r="E12">
        <f t="shared" si="2"/>
        <v>96</v>
      </c>
      <c r="F12" t="str">
        <f>VLOOKUP(B12,Athlete!A:B,2,FALSE)</f>
        <v>Sutton</v>
      </c>
    </row>
    <row r="13" spans="1:6" x14ac:dyDescent="0.3">
      <c r="A13" t="s">
        <v>19</v>
      </c>
      <c r="B13">
        <v>374</v>
      </c>
      <c r="C13">
        <v>2.2200000000000002</v>
      </c>
      <c r="D13">
        <f t="shared" si="1"/>
        <v>2</v>
      </c>
      <c r="E13">
        <f t="shared" si="2"/>
        <v>99</v>
      </c>
      <c r="F13" t="str">
        <f>VLOOKUP(B13,Athlete!A:B,2,FALSE)</f>
        <v>E&amp;E</v>
      </c>
    </row>
    <row r="14" spans="1:6" x14ac:dyDescent="0.3">
      <c r="A14" t="s">
        <v>19</v>
      </c>
      <c r="B14">
        <v>263</v>
      </c>
      <c r="C14">
        <v>1.8</v>
      </c>
      <c r="D14">
        <f t="shared" si="1"/>
        <v>11</v>
      </c>
      <c r="E14">
        <f t="shared" si="2"/>
        <v>90</v>
      </c>
      <c r="F14" t="str">
        <f>VLOOKUP(B14,Athlete!A:B,2,FALSE)</f>
        <v>DMV A</v>
      </c>
    </row>
    <row r="15" spans="1:6" x14ac:dyDescent="0.3">
      <c r="A15" t="s">
        <v>19</v>
      </c>
      <c r="B15">
        <v>371</v>
      </c>
      <c r="C15">
        <v>1.8</v>
      </c>
      <c r="D15">
        <f t="shared" si="1"/>
        <v>11</v>
      </c>
      <c r="E15">
        <f t="shared" si="2"/>
        <v>90</v>
      </c>
      <c r="F15" t="str">
        <f>VLOOKUP(B15,Athlete!A:B,2,FALSE)</f>
        <v>E&amp;E</v>
      </c>
    </row>
    <row r="16" spans="1:6" x14ac:dyDescent="0.3">
      <c r="A16" t="s">
        <v>19</v>
      </c>
      <c r="B16">
        <v>226</v>
      </c>
      <c r="C16">
        <v>1.68</v>
      </c>
      <c r="D16">
        <f t="shared" si="1"/>
        <v>19</v>
      </c>
      <c r="E16">
        <f t="shared" si="2"/>
        <v>82</v>
      </c>
      <c r="F16" t="str">
        <f>VLOOKUP(B16,Athlete!A:B,2,FALSE)</f>
        <v>CADAC A</v>
      </c>
    </row>
    <row r="17" spans="1:6" x14ac:dyDescent="0.3">
      <c r="A17" t="s">
        <v>19</v>
      </c>
      <c r="B17">
        <v>476</v>
      </c>
      <c r="C17">
        <v>1.72</v>
      </c>
      <c r="D17">
        <f t="shared" si="1"/>
        <v>16</v>
      </c>
      <c r="E17">
        <f t="shared" si="2"/>
        <v>85</v>
      </c>
      <c r="F17" t="str">
        <f>VLOOKUP(B17,Athlete!A:B,2,FALSE)</f>
        <v>Waverley AC</v>
      </c>
    </row>
    <row r="18" spans="1:6" x14ac:dyDescent="0.3">
      <c r="A18" t="s">
        <v>19</v>
      </c>
      <c r="B18">
        <v>218</v>
      </c>
      <c r="C18">
        <v>1.74</v>
      </c>
      <c r="D18">
        <f t="shared" si="1"/>
        <v>15</v>
      </c>
      <c r="E18">
        <f t="shared" si="2"/>
        <v>86</v>
      </c>
      <c r="F18" t="str">
        <f>VLOOKUP(B18,Athlete!A:B,2,FALSE)</f>
        <v>IMPACT1</v>
      </c>
    </row>
    <row r="19" spans="1:6" x14ac:dyDescent="0.3">
      <c r="A19" t="s">
        <v>19</v>
      </c>
      <c r="B19">
        <v>428</v>
      </c>
      <c r="C19">
        <v>1.98</v>
      </c>
      <c r="D19">
        <f t="shared" si="1"/>
        <v>4</v>
      </c>
      <c r="E19">
        <f t="shared" si="2"/>
        <v>97</v>
      </c>
      <c r="F19" t="str">
        <f>VLOOKUP(B19,Athlete!A:B,2,FALSE)</f>
        <v>GGAC B</v>
      </c>
    </row>
    <row r="20" spans="1:6" x14ac:dyDescent="0.3">
      <c r="A20" t="s">
        <v>19</v>
      </c>
      <c r="B20">
        <v>269</v>
      </c>
      <c r="C20">
        <v>1.76</v>
      </c>
      <c r="D20">
        <f t="shared" si="1"/>
        <v>14</v>
      </c>
      <c r="E20">
        <f t="shared" si="2"/>
        <v>87</v>
      </c>
      <c r="F20" t="str">
        <f>VLOOKUP(B20,Athlete!A:B,2,FALSE)</f>
        <v>DMV B</v>
      </c>
    </row>
    <row r="21" spans="1:6" x14ac:dyDescent="0.3">
      <c r="A21" t="s">
        <v>19</v>
      </c>
      <c r="B21">
        <v>264</v>
      </c>
      <c r="C21">
        <v>1.7</v>
      </c>
      <c r="D21">
        <f t="shared" si="1"/>
        <v>18</v>
      </c>
      <c r="E21">
        <f t="shared" si="2"/>
        <v>83</v>
      </c>
      <c r="F21" t="str">
        <f>VLOOKUP(B21,Athlete!A:B,2,FALSE)</f>
        <v>DMV 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2023-10-29T14:07:05Z</dcterms:modified>
</cp:coreProperties>
</file>