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homa\Desktop\Results\"/>
    </mc:Choice>
  </mc:AlternateContent>
  <xr:revisionPtr revIDLastSave="0" documentId="13_ncr:1_{E26805C6-61D2-4F49-B1F2-FF28DFC21563}" xr6:coauthVersionLast="47" xr6:coauthVersionMax="47" xr10:uidLastSave="{00000000-0000-0000-0000-000000000000}"/>
  <bookViews>
    <workbookView xWindow="-108" yWindow="-108" windowWidth="23256" windowHeight="12456" firstSheet="6" activeTab="6" xr2:uid="{DB3738B7-BD00-4B87-8A0B-05E52ACB1731}"/>
  </bookViews>
  <sheets>
    <sheet name="Club" sheetId="1" state="hidden" r:id="rId1"/>
    <sheet name="Athlete" sheetId="2" state="hidden" r:id="rId2"/>
    <sheet name="Event" sheetId="3" state="hidden" r:id="rId3"/>
    <sheet name="Track Results" sheetId="4" state="hidden" r:id="rId4"/>
    <sheet name="Field Results" sheetId="5" state="hidden" r:id="rId5"/>
    <sheet name="Relay Results" sheetId="6" state="hidden" r:id="rId6"/>
    <sheet name="Club Results" sheetId="7" r:id="rId7"/>
    <sheet name="Athlete Scores" sheetId="10" r:id="rId8"/>
    <sheet name="Athlete Results" sheetId="8" r:id="rId9"/>
    <sheet name="Fees" sheetId="11" state="hidden" r:id="rId10"/>
  </sheets>
  <definedNames>
    <definedName name="_xlnm._FilterDatabase" localSheetId="1" hidden="1">Athlete!$A$1:$D$55</definedName>
    <definedName name="_xlnm._FilterDatabase" localSheetId="8" hidden="1">'Athlete Results'!$A$1:$K$34</definedName>
    <definedName name="_xlnm._FilterDatabase" localSheetId="7" hidden="1">'Athlete Scores'!$A$1:$K$34</definedName>
    <definedName name="_xlnm._FilterDatabase" localSheetId="0" hidden="1">Club!$A$1:$A$25</definedName>
    <definedName name="_xlnm._FilterDatabase" localSheetId="6" hidden="1">'Club Results'!$A$1:$K$8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" i="11" l="1"/>
  <c r="C4" i="11" s="1"/>
  <c r="B5" i="11"/>
  <c r="C5" i="11" s="1"/>
  <c r="B6" i="11"/>
  <c r="C6" i="11"/>
  <c r="B7" i="11"/>
  <c r="C7" i="11" s="1"/>
  <c r="B8" i="11"/>
  <c r="C8" i="11" s="1"/>
  <c r="F33" i="4"/>
  <c r="D33" i="4"/>
  <c r="E33" i="4" s="1"/>
  <c r="F32" i="4"/>
  <c r="D32" i="4"/>
  <c r="E32" i="4" s="1"/>
  <c r="F31" i="4"/>
  <c r="D31" i="4"/>
  <c r="E31" i="4" s="1"/>
  <c r="F30" i="4"/>
  <c r="D30" i="4"/>
  <c r="E30" i="4" s="1"/>
  <c r="F29" i="4"/>
  <c r="D29" i="4"/>
  <c r="E29" i="4" s="1"/>
  <c r="F28" i="4"/>
  <c r="D28" i="4"/>
  <c r="E28" i="4" s="1"/>
  <c r="F27" i="4"/>
  <c r="D27" i="4"/>
  <c r="E27" i="4" s="1"/>
  <c r="F26" i="4"/>
  <c r="D26" i="4"/>
  <c r="E26" i="4" s="1"/>
  <c r="F25" i="4"/>
  <c r="D25" i="4"/>
  <c r="E25" i="4" s="1"/>
  <c r="F24" i="4"/>
  <c r="D24" i="4"/>
  <c r="E24" i="4" s="1"/>
  <c r="F23" i="4"/>
  <c r="D23" i="4"/>
  <c r="E23" i="4" s="1"/>
  <c r="F22" i="4"/>
  <c r="D22" i="4"/>
  <c r="E22" i="4" s="1"/>
  <c r="D21" i="4"/>
  <c r="E21" i="4" s="1"/>
  <c r="F21" i="4"/>
  <c r="F19" i="4"/>
  <c r="D19" i="4"/>
  <c r="E19" i="4" s="1"/>
  <c r="F18" i="4"/>
  <c r="D18" i="4"/>
  <c r="E18" i="4" s="1"/>
  <c r="F17" i="4"/>
  <c r="D17" i="4"/>
  <c r="E17" i="4" s="1"/>
  <c r="F16" i="4"/>
  <c r="D16" i="4"/>
  <c r="E16" i="4" s="1"/>
  <c r="F15" i="4"/>
  <c r="E15" i="4"/>
  <c r="D15" i="4"/>
  <c r="F14" i="4"/>
  <c r="D14" i="4"/>
  <c r="E14" i="4" s="1"/>
  <c r="F13" i="4"/>
  <c r="E13" i="4"/>
  <c r="D13" i="4"/>
  <c r="F12" i="4"/>
  <c r="D12" i="4"/>
  <c r="E12" i="4" s="1"/>
  <c r="F11" i="4"/>
  <c r="E11" i="4"/>
  <c r="D11" i="4"/>
  <c r="F10" i="4"/>
  <c r="D10" i="4"/>
  <c r="E10" i="4" s="1"/>
  <c r="F9" i="4"/>
  <c r="D9" i="4"/>
  <c r="E9" i="4" s="1"/>
  <c r="F8" i="4"/>
  <c r="D8" i="4"/>
  <c r="E8" i="4" s="1"/>
  <c r="F7" i="4"/>
  <c r="E7" i="4"/>
  <c r="D7" i="4"/>
  <c r="F6" i="4"/>
  <c r="D6" i="4"/>
  <c r="E6" i="4" s="1"/>
  <c r="F5" i="4"/>
  <c r="D5" i="4"/>
  <c r="E5" i="4" s="1"/>
  <c r="F4" i="4"/>
  <c r="E4" i="4"/>
  <c r="D4" i="4"/>
  <c r="F3" i="4"/>
  <c r="D3" i="4"/>
  <c r="E3" i="4" s="1"/>
  <c r="D2" i="4"/>
  <c r="F68" i="5"/>
  <c r="D68" i="5"/>
  <c r="E68" i="5" s="1"/>
  <c r="F67" i="5"/>
  <c r="D67" i="5"/>
  <c r="E67" i="5" s="1"/>
  <c r="F66" i="5"/>
  <c r="D66" i="5"/>
  <c r="E66" i="5" s="1"/>
  <c r="F65" i="5"/>
  <c r="D65" i="5"/>
  <c r="E65" i="5" s="1"/>
  <c r="F64" i="5"/>
  <c r="D64" i="5"/>
  <c r="E64" i="5" s="1"/>
  <c r="F63" i="5"/>
  <c r="D63" i="5"/>
  <c r="E63" i="5" s="1"/>
  <c r="F62" i="5"/>
  <c r="D62" i="5"/>
  <c r="E62" i="5" s="1"/>
  <c r="F61" i="5"/>
  <c r="D61" i="5"/>
  <c r="E61" i="5" s="1"/>
  <c r="F60" i="5"/>
  <c r="D60" i="5"/>
  <c r="E60" i="5" s="1"/>
  <c r="F59" i="5"/>
  <c r="D59" i="5"/>
  <c r="E59" i="5" s="1"/>
  <c r="F58" i="5"/>
  <c r="D58" i="5"/>
  <c r="E58" i="5" s="1"/>
  <c r="F57" i="5"/>
  <c r="D57" i="5"/>
  <c r="E57" i="5" s="1"/>
  <c r="F56" i="5"/>
  <c r="D56" i="5"/>
  <c r="E56" i="5" s="1"/>
  <c r="F55" i="5"/>
  <c r="D55" i="5"/>
  <c r="E55" i="5" s="1"/>
  <c r="F54" i="5"/>
  <c r="D54" i="5"/>
  <c r="E54" i="5" s="1"/>
  <c r="F53" i="5"/>
  <c r="D53" i="5"/>
  <c r="E53" i="5" s="1"/>
  <c r="D52" i="5"/>
  <c r="E52" i="5" s="1"/>
  <c r="F52" i="5"/>
  <c r="F50" i="5"/>
  <c r="D50" i="5"/>
  <c r="E50" i="5" s="1"/>
  <c r="F49" i="5"/>
  <c r="D49" i="5"/>
  <c r="E49" i="5" s="1"/>
  <c r="F48" i="5"/>
  <c r="D48" i="5"/>
  <c r="E48" i="5" s="1"/>
  <c r="F47" i="5"/>
  <c r="D47" i="5"/>
  <c r="E47" i="5" s="1"/>
  <c r="F46" i="5"/>
  <c r="D46" i="5"/>
  <c r="E46" i="5" s="1"/>
  <c r="F45" i="5"/>
  <c r="D45" i="5"/>
  <c r="E45" i="5" s="1"/>
  <c r="F44" i="5"/>
  <c r="D44" i="5"/>
  <c r="E44" i="5" s="1"/>
  <c r="F43" i="5"/>
  <c r="D43" i="5"/>
  <c r="E43" i="5" s="1"/>
  <c r="F42" i="5"/>
  <c r="D42" i="5"/>
  <c r="E42" i="5" s="1"/>
  <c r="F41" i="5"/>
  <c r="D41" i="5"/>
  <c r="E41" i="5" s="1"/>
  <c r="F40" i="5"/>
  <c r="D40" i="5"/>
  <c r="E40" i="5" s="1"/>
  <c r="F39" i="5"/>
  <c r="D39" i="5"/>
  <c r="E39" i="5" s="1"/>
  <c r="F38" i="5"/>
  <c r="D38" i="5"/>
  <c r="E38" i="5" s="1"/>
  <c r="F37" i="5"/>
  <c r="D37" i="5"/>
  <c r="E37" i="5" s="1"/>
  <c r="D36" i="5"/>
  <c r="E36" i="5" s="1"/>
  <c r="F36" i="5"/>
  <c r="F34" i="5"/>
  <c r="D34" i="5"/>
  <c r="E34" i="5" s="1"/>
  <c r="F33" i="5"/>
  <c r="D33" i="5"/>
  <c r="E33" i="5" s="1"/>
  <c r="F32" i="5"/>
  <c r="D32" i="5"/>
  <c r="E32" i="5" s="1"/>
  <c r="F31" i="5"/>
  <c r="D31" i="5"/>
  <c r="E31" i="5" s="1"/>
  <c r="F30" i="5"/>
  <c r="D30" i="5"/>
  <c r="E30" i="5" s="1"/>
  <c r="F29" i="5"/>
  <c r="D29" i="5"/>
  <c r="E29" i="5" s="1"/>
  <c r="F28" i="5"/>
  <c r="D28" i="5"/>
  <c r="E28" i="5" s="1"/>
  <c r="F27" i="5"/>
  <c r="D27" i="5"/>
  <c r="E27" i="5" s="1"/>
  <c r="F26" i="5"/>
  <c r="D26" i="5"/>
  <c r="E26" i="5" s="1"/>
  <c r="F25" i="5"/>
  <c r="D25" i="5"/>
  <c r="E25" i="5" s="1"/>
  <c r="F24" i="5"/>
  <c r="D24" i="5"/>
  <c r="E24" i="5" s="1"/>
  <c r="F23" i="5"/>
  <c r="D23" i="5"/>
  <c r="E23" i="5" s="1"/>
  <c r="F22" i="5"/>
  <c r="D22" i="5"/>
  <c r="E22" i="5" s="1"/>
  <c r="F21" i="5"/>
  <c r="D21" i="5"/>
  <c r="E21" i="5" s="1"/>
  <c r="D20" i="5"/>
  <c r="E20" i="5" s="1"/>
  <c r="F20" i="5"/>
  <c r="F18" i="5"/>
  <c r="D18" i="5"/>
  <c r="E18" i="5" s="1"/>
  <c r="F17" i="5"/>
  <c r="D17" i="5"/>
  <c r="E17" i="5" s="1"/>
  <c r="F16" i="5"/>
  <c r="D16" i="5"/>
  <c r="E16" i="5" s="1"/>
  <c r="F15" i="5"/>
  <c r="D15" i="5"/>
  <c r="E15" i="5" s="1"/>
  <c r="F14" i="5"/>
  <c r="D14" i="5"/>
  <c r="E14" i="5" s="1"/>
  <c r="F13" i="5"/>
  <c r="D13" i="5"/>
  <c r="E13" i="5" s="1"/>
  <c r="F12" i="5"/>
  <c r="D12" i="5"/>
  <c r="E12" i="5" s="1"/>
  <c r="F11" i="5"/>
  <c r="D11" i="5"/>
  <c r="E11" i="5" s="1"/>
  <c r="F10" i="5"/>
  <c r="D10" i="5"/>
  <c r="E10" i="5" s="1"/>
  <c r="F9" i="5"/>
  <c r="D9" i="5"/>
  <c r="E9" i="5" s="1"/>
  <c r="F8" i="5"/>
  <c r="D8" i="5"/>
  <c r="E8" i="5" s="1"/>
  <c r="F7" i="5"/>
  <c r="D7" i="5"/>
  <c r="E7" i="5" s="1"/>
  <c r="F6" i="5"/>
  <c r="D6" i="5"/>
  <c r="E6" i="5" s="1"/>
  <c r="F5" i="5"/>
  <c r="D5" i="5"/>
  <c r="E5" i="5" s="1"/>
  <c r="F4" i="5"/>
  <c r="D4" i="5"/>
  <c r="E4" i="5" s="1"/>
  <c r="F3" i="5"/>
  <c r="D3" i="5"/>
  <c r="E3" i="5" s="1"/>
  <c r="D2" i="5"/>
  <c r="B3" i="11"/>
  <c r="C3" i="11" s="1"/>
  <c r="E2" i="4" l="1"/>
  <c r="B2" i="11"/>
  <c r="C2" i="11" s="1"/>
  <c r="E2" i="5" l="1"/>
  <c r="F2" i="5"/>
  <c r="F2" i="4"/>
</calcChain>
</file>

<file path=xl/sharedStrings.xml><?xml version="1.0" encoding="utf-8"?>
<sst xmlns="http://schemas.openxmlformats.org/spreadsheetml/2006/main" count="450" uniqueCount="140">
  <si>
    <t>Club Name</t>
  </si>
  <si>
    <t>First Name</t>
  </si>
  <si>
    <t>Last Name</t>
  </si>
  <si>
    <t>Event Name</t>
  </si>
  <si>
    <t>Athlete ID</t>
  </si>
  <si>
    <t>2LAP</t>
  </si>
  <si>
    <t>4LAP</t>
  </si>
  <si>
    <t>6LAP</t>
  </si>
  <si>
    <t>SHOT</t>
  </si>
  <si>
    <t>4X2LAP</t>
  </si>
  <si>
    <t>Event Type</t>
  </si>
  <si>
    <t>Track</t>
  </si>
  <si>
    <t>Field</t>
  </si>
  <si>
    <t>Relay</t>
  </si>
  <si>
    <t>Time (s)</t>
  </si>
  <si>
    <t>Measurement</t>
  </si>
  <si>
    <t>VJ</t>
  </si>
  <si>
    <t>TJ</t>
  </si>
  <si>
    <t>SB</t>
  </si>
  <si>
    <t>LJ</t>
  </si>
  <si>
    <t>PAAR</t>
  </si>
  <si>
    <t>OBSTACLE</t>
  </si>
  <si>
    <t>Club</t>
  </si>
  <si>
    <t>Total Score</t>
  </si>
  <si>
    <t>Position</t>
  </si>
  <si>
    <t>Points</t>
  </si>
  <si>
    <t>Place</t>
  </si>
  <si>
    <t>Name</t>
  </si>
  <si>
    <t>SB (#)</t>
  </si>
  <si>
    <t>SHOT (m)</t>
  </si>
  <si>
    <t>2LAP (s)</t>
  </si>
  <si>
    <t>4LAP (s)</t>
  </si>
  <si>
    <t>Athlete Number</t>
  </si>
  <si>
    <t>Number of Athletes</t>
  </si>
  <si>
    <t>Fee</t>
  </si>
  <si>
    <t>VJ (cm)</t>
  </si>
  <si>
    <t>Waverley y15 Female Blues</t>
  </si>
  <si>
    <t>Martha</t>
  </si>
  <si>
    <t>Ab-Iorwerth</t>
  </si>
  <si>
    <t>Sophia</t>
  </si>
  <si>
    <t>Ramelli</t>
  </si>
  <si>
    <t>Violet</t>
  </si>
  <si>
    <t>Jeatt</t>
  </si>
  <si>
    <t>Waverley u15 Female Reds</t>
  </si>
  <si>
    <t>Mya</t>
  </si>
  <si>
    <t>Sleeman</t>
  </si>
  <si>
    <t xml:space="preserve">Lottie </t>
  </si>
  <si>
    <t>Price</t>
  </si>
  <si>
    <t xml:space="preserve">Liana </t>
  </si>
  <si>
    <t>Cannings</t>
  </si>
  <si>
    <t>Tilly</t>
  </si>
  <si>
    <t>Farrar</t>
  </si>
  <si>
    <t xml:space="preserve">Elizabeth </t>
  </si>
  <si>
    <t>Gilligan</t>
  </si>
  <si>
    <t>Julia</t>
  </si>
  <si>
    <t>Smith</t>
  </si>
  <si>
    <t>DMV</t>
  </si>
  <si>
    <t>Phillips</t>
  </si>
  <si>
    <t>Abi</t>
  </si>
  <si>
    <t>Vincent</t>
  </si>
  <si>
    <t>Alice</t>
  </si>
  <si>
    <t>Young</t>
  </si>
  <si>
    <t>Cara</t>
  </si>
  <si>
    <t>Crouch</t>
  </si>
  <si>
    <t>Keira</t>
  </si>
  <si>
    <t>Baker</t>
  </si>
  <si>
    <t>Izzy</t>
  </si>
  <si>
    <t>Beaumont</t>
  </si>
  <si>
    <t>HHH</t>
  </si>
  <si>
    <t>KELSEA</t>
  </si>
  <si>
    <t xml:space="preserve">MARTIN </t>
  </si>
  <si>
    <t>ELLA</t>
  </si>
  <si>
    <t>RENNIE</t>
  </si>
  <si>
    <t>KADEJEAH</t>
  </si>
  <si>
    <t>NIZAM HAYLES</t>
  </si>
  <si>
    <t>TALIAH</t>
  </si>
  <si>
    <t>FLEARY</t>
  </si>
  <si>
    <t>CADAC</t>
  </si>
  <si>
    <t>ALICE</t>
  </si>
  <si>
    <t>RIDGE</t>
  </si>
  <si>
    <t>FREYA</t>
  </si>
  <si>
    <t>TAYLOR</t>
  </si>
  <si>
    <t>ANNA</t>
  </si>
  <si>
    <t>MAN</t>
  </si>
  <si>
    <t>Sophie</t>
  </si>
  <si>
    <t>JENNINGS</t>
  </si>
  <si>
    <t>Olivia</t>
  </si>
  <si>
    <t>TUFTS</t>
  </si>
  <si>
    <t>Lucy</t>
  </si>
  <si>
    <t>FLOOD</t>
  </si>
  <si>
    <t>KRAUSS</t>
  </si>
  <si>
    <t>Rachel</t>
  </si>
  <si>
    <t>ALLEN</t>
  </si>
  <si>
    <t>Emma</t>
  </si>
  <si>
    <t>TYSOE</t>
  </si>
  <si>
    <t>GGAC A</t>
  </si>
  <si>
    <t>E&amp;E</t>
  </si>
  <si>
    <t>Maia</t>
  </si>
  <si>
    <t>HEWARD_MILLS</t>
  </si>
  <si>
    <t>Emily</t>
  </si>
  <si>
    <t>WINYARD</t>
  </si>
  <si>
    <t>LAMB</t>
  </si>
  <si>
    <t>Vanessa</t>
  </si>
  <si>
    <t>HOPKINS</t>
  </si>
  <si>
    <t>KASIA</t>
  </si>
  <si>
    <t>ASIEDU BOAFU</t>
  </si>
  <si>
    <t>Mya Sleeman</t>
  </si>
  <si>
    <t>Lottie  Price</t>
  </si>
  <si>
    <t>Liana  Cannings</t>
  </si>
  <si>
    <t>Tilly Farrar</t>
  </si>
  <si>
    <t>Elizabeth  Gilligan</t>
  </si>
  <si>
    <t>Julia Smith</t>
  </si>
  <si>
    <t>Sophia Phillips</t>
  </si>
  <si>
    <t>Abi Vincent</t>
  </si>
  <si>
    <t>Alice Young</t>
  </si>
  <si>
    <t>Cara Crouch</t>
  </si>
  <si>
    <t>Keira Baker</t>
  </si>
  <si>
    <t>Izzy Beaumont</t>
  </si>
  <si>
    <t xml:space="preserve">KELSEA MARTIN </t>
  </si>
  <si>
    <t>ELLA RENNIE</t>
  </si>
  <si>
    <t>KADEJEAH NIZAM HAYLES</t>
  </si>
  <si>
    <t>TALIAH FLEARY</t>
  </si>
  <si>
    <t>KASIA ASIEDU BOAFU</t>
  </si>
  <si>
    <t>ALICE RIDGE</t>
  </si>
  <si>
    <t>FREYA TAYLOR</t>
  </si>
  <si>
    <t>ANNA MAN</t>
  </si>
  <si>
    <t>Sophie JENNINGS</t>
  </si>
  <si>
    <t>Olivia TUFTS</t>
  </si>
  <si>
    <t>Lucy FLOOD</t>
  </si>
  <si>
    <t>Olivia KRAUSS</t>
  </si>
  <si>
    <t>Rachel ALLEN</t>
  </si>
  <si>
    <t>Emma TYSOE</t>
  </si>
  <si>
    <t>Martha Ab-Iorwerth</t>
  </si>
  <si>
    <t>Sophia Ramelli</t>
  </si>
  <si>
    <t>Violet Jeatt</t>
  </si>
  <si>
    <t>Maia HEWARD_MILLS</t>
  </si>
  <si>
    <t>Emily WINYARD</t>
  </si>
  <si>
    <t>Sophie LAMB</t>
  </si>
  <si>
    <t>Vanessa HOPKINS</t>
  </si>
  <si>
    <t>LJ (cm)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</si>
</sst>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&quot;£&quot;#,##0.00"/>
    <numFmt numFmtId="165" formatCode="0.0"/>
  </numFmts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scheme val="minor"/>
    </font>
    <font>
      <sz val="11"/>
      <color theme="1"/>
      <name val="Calibri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43" fontId="2" fillId="0" borderId="0" applyFont="0" applyFill="0" applyBorder="0" applyAlignment="0" applyProtection="0"/>
    <xf numFmtId="0" fontId="4" fillId="0" borderId="0"/>
  </cellStyleXfs>
  <cellXfs count="13">
    <xf numFmtId="0" fontId="0" fillId="0" borderId="0" xfId="0"/>
    <xf numFmtId="0" fontId="0" fillId="0" borderId="1" xfId="0" applyBorder="1"/>
    <xf numFmtId="0" fontId="0" fillId="0" borderId="1" xfId="0" quotePrefix="1" applyBorder="1"/>
    <xf numFmtId="0" fontId="2" fillId="2" borderId="1" xfId="2" applyBorder="1"/>
    <xf numFmtId="0" fontId="2" fillId="3" borderId="1" xfId="3" applyBorder="1"/>
    <xf numFmtId="0" fontId="3" fillId="4" borderId="1" xfId="4" applyFont="1" applyBorder="1"/>
    <xf numFmtId="164" fontId="0" fillId="0" borderId="0" xfId="5" applyNumberFormat="1" applyFont="1"/>
    <xf numFmtId="0" fontId="4" fillId="0" borderId="0" xfId="0" applyFont="1"/>
    <xf numFmtId="0" fontId="4" fillId="0" borderId="0" xfId="6"/>
    <xf numFmtId="0" fontId="5" fillId="0" borderId="0" xfId="6" applyFont="1"/>
    <xf numFmtId="2" fontId="0" fillId="0" borderId="0" xfId="0" applyNumberFormat="1"/>
    <xf numFmtId="165" fontId="0" fillId="0" borderId="0" xfId="0" applyNumberFormat="1"/>
    <xf numFmtId="1" fontId="0" fillId="0" borderId="0" xfId="0" applyNumberFormat="1"/>
  </cellXfs>
  <cellStyles count="7">
    <cellStyle name="20% - Accent1" xfId="2" builtinId="30"/>
    <cellStyle name="40% - Accent1" xfId="3" builtinId="31"/>
    <cellStyle name="60% - Accent1" xfId="4" builtinId="32"/>
    <cellStyle name="Comma" xfId="5" builtinId="3"/>
    <cellStyle name="Normal" xfId="0" builtinId="0"/>
    <cellStyle name="Normal 2" xfId="1" xr:uid="{5135BB9E-0CF9-4BC8-A62A-6C9E7F784579}"/>
    <cellStyle name="Normal 3" xfId="6" xr:uid="{FF8591B8-7D27-4C26-9861-4EE6B5326DE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0932E3-BD2F-4CF5-90C8-CA2D309DCEF5}">
  <dimension ref="A1:A8"/>
  <sheetViews>
    <sheetView workbookViewId="0">
      <selection activeCell="A2" sqref="A2:A8"/>
    </sheetView>
  </sheetViews>
  <sheetFormatPr defaultRowHeight="14.4" x14ac:dyDescent="0.3"/>
  <cols>
    <col min="1" max="1" width="22" bestFit="1" customWidth="1"/>
  </cols>
  <sheetData>
    <row r="1" spans="1:1" x14ac:dyDescent="0.3">
      <c r="A1" t="s">
        <v>0</v>
      </c>
    </row>
    <row r="2" spans="1:1" x14ac:dyDescent="0.3">
      <c r="A2" s="8" t="s">
        <v>43</v>
      </c>
    </row>
    <row r="3" spans="1:1" x14ac:dyDescent="0.3">
      <c r="A3" t="s">
        <v>56</v>
      </c>
    </row>
    <row r="4" spans="1:1" x14ac:dyDescent="0.3">
      <c r="A4" t="s">
        <v>68</v>
      </c>
    </row>
    <row r="5" spans="1:1" x14ac:dyDescent="0.3">
      <c r="A5" t="s">
        <v>77</v>
      </c>
    </row>
    <row r="6" spans="1:1" x14ac:dyDescent="0.3">
      <c r="A6" t="s">
        <v>95</v>
      </c>
    </row>
    <row r="7" spans="1:1" x14ac:dyDescent="0.3">
      <c r="A7" s="9" t="s">
        <v>36</v>
      </c>
    </row>
    <row r="8" spans="1:1" x14ac:dyDescent="0.3">
      <c r="A8" s="9" t="s">
        <v>96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FB60AC-A39F-4B2E-8274-54828D212E3C}">
  <dimension ref="A1:C8"/>
  <sheetViews>
    <sheetView workbookViewId="0"/>
  </sheetViews>
  <sheetFormatPr defaultRowHeight="14.4" x14ac:dyDescent="0.3"/>
  <cols>
    <col min="1" max="1" width="26.33203125" bestFit="1" customWidth="1"/>
    <col min="2" max="2" width="17" bestFit="1" customWidth="1"/>
  </cols>
  <sheetData>
    <row r="1" spans="1:3" x14ac:dyDescent="0.3">
      <c r="A1" t="s">
        <v>22</v>
      </c>
      <c r="B1" t="s">
        <v>33</v>
      </c>
      <c r="C1" t="s">
        <v>34</v>
      </c>
    </row>
    <row r="2" spans="1:3" x14ac:dyDescent="0.3">
      <c r="A2" s="8" t="s">
        <v>43</v>
      </c>
      <c r="B2">
        <f>COUNTIFS(Athlete!B:B,Fees!A2)</f>
        <v>6</v>
      </c>
      <c r="C2" s="6">
        <f>B2*6</f>
        <v>36</v>
      </c>
    </row>
    <row r="3" spans="1:3" x14ac:dyDescent="0.3">
      <c r="A3" t="s">
        <v>56</v>
      </c>
      <c r="B3">
        <f>COUNTIFS(Athlete!B:B,Fees!A3)</f>
        <v>6</v>
      </c>
      <c r="C3" s="6">
        <f t="shared" ref="C3:C4" si="0">B3*6</f>
        <v>36</v>
      </c>
    </row>
    <row r="4" spans="1:3" x14ac:dyDescent="0.3">
      <c r="A4" t="s">
        <v>68</v>
      </c>
      <c r="B4">
        <f>COUNTIFS(Athlete!B:B,Fees!A4)</f>
        <v>5</v>
      </c>
      <c r="C4" s="6">
        <f t="shared" si="0"/>
        <v>30</v>
      </c>
    </row>
    <row r="5" spans="1:3" x14ac:dyDescent="0.3">
      <c r="A5" t="s">
        <v>77</v>
      </c>
      <c r="B5">
        <f>COUNTIFS(Athlete!B:B,Fees!A5)</f>
        <v>3</v>
      </c>
      <c r="C5" s="6">
        <f t="shared" ref="C5:C8" si="1">B5*6</f>
        <v>18</v>
      </c>
    </row>
    <row r="6" spans="1:3" x14ac:dyDescent="0.3">
      <c r="A6" t="s">
        <v>95</v>
      </c>
      <c r="B6">
        <f>COUNTIFS(Athlete!B:B,Fees!A6)</f>
        <v>6</v>
      </c>
      <c r="C6" s="6">
        <f t="shared" si="1"/>
        <v>36</v>
      </c>
    </row>
    <row r="7" spans="1:3" x14ac:dyDescent="0.3">
      <c r="A7" s="9" t="s">
        <v>36</v>
      </c>
      <c r="B7">
        <f>COUNTIFS(Athlete!B:B,Fees!A7)</f>
        <v>3</v>
      </c>
      <c r="C7" s="6">
        <f t="shared" si="1"/>
        <v>18</v>
      </c>
    </row>
    <row r="8" spans="1:3" x14ac:dyDescent="0.3">
      <c r="A8" s="9" t="s">
        <v>96</v>
      </c>
      <c r="B8">
        <f>COUNTIFS(Athlete!B:B,Fees!A8)</f>
        <v>4</v>
      </c>
      <c r="C8" s="6">
        <f t="shared" si="1"/>
        <v>24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764B79-EE61-488D-BBDD-523AAD61B68E}">
  <dimension ref="A1:D58"/>
  <sheetViews>
    <sheetView topLeftCell="A9" workbookViewId="0">
      <selection activeCell="A2" sqref="A2:A8"/>
    </sheetView>
  </sheetViews>
  <sheetFormatPr defaultRowHeight="14.4" x14ac:dyDescent="0.3"/>
  <cols>
    <col min="1" max="1" width="10" bestFit="1" customWidth="1"/>
    <col min="2" max="2" width="26.33203125" bestFit="1" customWidth="1"/>
    <col min="3" max="3" width="10.5546875" bestFit="1" customWidth="1"/>
    <col min="4" max="4" width="10.109375" bestFit="1" customWidth="1"/>
  </cols>
  <sheetData>
    <row r="1" spans="1:4" x14ac:dyDescent="0.3">
      <c r="A1" t="s">
        <v>4</v>
      </c>
      <c r="B1" t="s">
        <v>0</v>
      </c>
      <c r="C1" t="s">
        <v>1</v>
      </c>
      <c r="D1" t="s">
        <v>2</v>
      </c>
    </row>
    <row r="2" spans="1:4" x14ac:dyDescent="0.3">
      <c r="A2" s="8">
        <v>157</v>
      </c>
      <c r="B2" s="8" t="s">
        <v>43</v>
      </c>
      <c r="C2" s="8" t="s">
        <v>44</v>
      </c>
      <c r="D2" s="8" t="s">
        <v>45</v>
      </c>
    </row>
    <row r="3" spans="1:4" x14ac:dyDescent="0.3">
      <c r="A3" s="8">
        <v>158</v>
      </c>
      <c r="B3" s="8" t="s">
        <v>43</v>
      </c>
      <c r="C3" s="8" t="s">
        <v>46</v>
      </c>
      <c r="D3" s="8" t="s">
        <v>47</v>
      </c>
    </row>
    <row r="4" spans="1:4" x14ac:dyDescent="0.3">
      <c r="A4" s="8">
        <v>159</v>
      </c>
      <c r="B4" s="8" t="s">
        <v>43</v>
      </c>
      <c r="C4" s="8" t="s">
        <v>48</v>
      </c>
      <c r="D4" s="8" t="s">
        <v>49</v>
      </c>
    </row>
    <row r="5" spans="1:4" x14ac:dyDescent="0.3">
      <c r="A5" s="8">
        <v>160</v>
      </c>
      <c r="B5" s="8" t="s">
        <v>43</v>
      </c>
      <c r="C5" s="8" t="s">
        <v>50</v>
      </c>
      <c r="D5" s="8" t="s">
        <v>51</v>
      </c>
    </row>
    <row r="6" spans="1:4" x14ac:dyDescent="0.3">
      <c r="A6" s="8">
        <v>161</v>
      </c>
      <c r="B6" s="8" t="s">
        <v>43</v>
      </c>
      <c r="C6" s="8" t="s">
        <v>52</v>
      </c>
      <c r="D6" s="8" t="s">
        <v>53</v>
      </c>
    </row>
    <row r="7" spans="1:4" x14ac:dyDescent="0.3">
      <c r="A7" s="8">
        <v>162</v>
      </c>
      <c r="B7" s="8" t="s">
        <v>43</v>
      </c>
      <c r="C7" s="8" t="s">
        <v>54</v>
      </c>
      <c r="D7" s="8" t="s">
        <v>55</v>
      </c>
    </row>
    <row r="8" spans="1:4" x14ac:dyDescent="0.3">
      <c r="A8">
        <v>77</v>
      </c>
      <c r="B8" t="s">
        <v>56</v>
      </c>
      <c r="C8" t="s">
        <v>39</v>
      </c>
      <c r="D8" t="s">
        <v>57</v>
      </c>
    </row>
    <row r="9" spans="1:4" x14ac:dyDescent="0.3">
      <c r="A9">
        <v>78</v>
      </c>
      <c r="B9" t="s">
        <v>56</v>
      </c>
      <c r="C9" t="s">
        <v>58</v>
      </c>
      <c r="D9" t="s">
        <v>59</v>
      </c>
    </row>
    <row r="10" spans="1:4" x14ac:dyDescent="0.3">
      <c r="A10">
        <v>79</v>
      </c>
      <c r="B10" t="s">
        <v>56</v>
      </c>
      <c r="C10" t="s">
        <v>60</v>
      </c>
      <c r="D10" t="s">
        <v>61</v>
      </c>
    </row>
    <row r="11" spans="1:4" x14ac:dyDescent="0.3">
      <c r="A11">
        <v>80</v>
      </c>
      <c r="B11" t="s">
        <v>56</v>
      </c>
      <c r="C11" t="s">
        <v>62</v>
      </c>
      <c r="D11" t="s">
        <v>63</v>
      </c>
    </row>
    <row r="12" spans="1:4" x14ac:dyDescent="0.3">
      <c r="A12">
        <v>81</v>
      </c>
      <c r="B12" t="s">
        <v>56</v>
      </c>
      <c r="C12" t="s">
        <v>64</v>
      </c>
      <c r="D12" t="s">
        <v>65</v>
      </c>
    </row>
    <row r="13" spans="1:4" x14ac:dyDescent="0.3">
      <c r="A13">
        <v>82</v>
      </c>
      <c r="B13" t="s">
        <v>56</v>
      </c>
      <c r="C13" t="s">
        <v>66</v>
      </c>
      <c r="D13" t="s">
        <v>67</v>
      </c>
    </row>
    <row r="14" spans="1:4" x14ac:dyDescent="0.3">
      <c r="A14">
        <v>208</v>
      </c>
      <c r="B14" t="s">
        <v>68</v>
      </c>
      <c r="C14" t="s">
        <v>69</v>
      </c>
      <c r="D14" t="s">
        <v>70</v>
      </c>
    </row>
    <row r="15" spans="1:4" x14ac:dyDescent="0.3">
      <c r="A15">
        <v>209</v>
      </c>
      <c r="B15" t="s">
        <v>68</v>
      </c>
      <c r="C15" t="s">
        <v>71</v>
      </c>
      <c r="D15" t="s">
        <v>72</v>
      </c>
    </row>
    <row r="16" spans="1:4" x14ac:dyDescent="0.3">
      <c r="A16">
        <v>210</v>
      </c>
      <c r="B16" t="s">
        <v>68</v>
      </c>
      <c r="C16" t="s">
        <v>73</v>
      </c>
      <c r="D16" t="s">
        <v>74</v>
      </c>
    </row>
    <row r="17" spans="1:4" x14ac:dyDescent="0.3">
      <c r="A17">
        <v>211</v>
      </c>
      <c r="B17" t="s">
        <v>68</v>
      </c>
      <c r="C17" t="s">
        <v>75</v>
      </c>
      <c r="D17" t="s">
        <v>76</v>
      </c>
    </row>
    <row r="18" spans="1:4" x14ac:dyDescent="0.3">
      <c r="A18">
        <v>214</v>
      </c>
      <c r="B18" t="s">
        <v>68</v>
      </c>
      <c r="C18" t="s">
        <v>104</v>
      </c>
      <c r="D18" t="s">
        <v>105</v>
      </c>
    </row>
    <row r="19" spans="1:4" x14ac:dyDescent="0.3">
      <c r="A19">
        <v>42</v>
      </c>
      <c r="B19" t="s">
        <v>77</v>
      </c>
      <c r="C19" t="s">
        <v>78</v>
      </c>
      <c r="D19" t="s">
        <v>79</v>
      </c>
    </row>
    <row r="20" spans="1:4" x14ac:dyDescent="0.3">
      <c r="A20">
        <v>43</v>
      </c>
      <c r="B20" t="s">
        <v>77</v>
      </c>
      <c r="C20" t="s">
        <v>80</v>
      </c>
      <c r="D20" t="s">
        <v>81</v>
      </c>
    </row>
    <row r="21" spans="1:4" x14ac:dyDescent="0.3">
      <c r="A21">
        <v>44</v>
      </c>
      <c r="B21" t="s">
        <v>77</v>
      </c>
      <c r="C21" t="s">
        <v>82</v>
      </c>
      <c r="D21" t="s">
        <v>83</v>
      </c>
    </row>
    <row r="22" spans="1:4" x14ac:dyDescent="0.3">
      <c r="A22">
        <v>19</v>
      </c>
      <c r="B22" t="s">
        <v>95</v>
      </c>
      <c r="C22" t="s">
        <v>84</v>
      </c>
      <c r="D22" t="s">
        <v>85</v>
      </c>
    </row>
    <row r="23" spans="1:4" x14ac:dyDescent="0.3">
      <c r="A23">
        <v>20</v>
      </c>
      <c r="B23" t="s">
        <v>95</v>
      </c>
      <c r="C23" t="s">
        <v>86</v>
      </c>
      <c r="D23" t="s">
        <v>87</v>
      </c>
    </row>
    <row r="24" spans="1:4" x14ac:dyDescent="0.3">
      <c r="A24">
        <v>21</v>
      </c>
      <c r="B24" t="s">
        <v>95</v>
      </c>
      <c r="C24" t="s">
        <v>88</v>
      </c>
      <c r="D24" t="s">
        <v>89</v>
      </c>
    </row>
    <row r="25" spans="1:4" x14ac:dyDescent="0.3">
      <c r="A25">
        <v>22</v>
      </c>
      <c r="B25" t="s">
        <v>95</v>
      </c>
      <c r="C25" t="s">
        <v>86</v>
      </c>
      <c r="D25" t="s">
        <v>90</v>
      </c>
    </row>
    <row r="26" spans="1:4" x14ac:dyDescent="0.3">
      <c r="A26">
        <v>23</v>
      </c>
      <c r="B26" t="s">
        <v>95</v>
      </c>
      <c r="C26" t="s">
        <v>91</v>
      </c>
      <c r="D26" t="s">
        <v>92</v>
      </c>
    </row>
    <row r="27" spans="1:4" x14ac:dyDescent="0.3">
      <c r="A27">
        <v>24</v>
      </c>
      <c r="B27" t="s">
        <v>95</v>
      </c>
      <c r="C27" t="s">
        <v>93</v>
      </c>
      <c r="D27" t="s">
        <v>94</v>
      </c>
    </row>
    <row r="28" spans="1:4" x14ac:dyDescent="0.3">
      <c r="A28" s="9">
        <v>163</v>
      </c>
      <c r="B28" s="9" t="s">
        <v>36</v>
      </c>
      <c r="C28" s="9" t="s">
        <v>37</v>
      </c>
      <c r="D28" s="9" t="s">
        <v>38</v>
      </c>
    </row>
    <row r="29" spans="1:4" x14ac:dyDescent="0.3">
      <c r="A29" s="9">
        <v>165</v>
      </c>
      <c r="B29" s="9" t="s">
        <v>36</v>
      </c>
      <c r="C29" s="9" t="s">
        <v>39</v>
      </c>
      <c r="D29" s="9" t="s">
        <v>40</v>
      </c>
    </row>
    <row r="30" spans="1:4" x14ac:dyDescent="0.3">
      <c r="A30" s="9">
        <v>166</v>
      </c>
      <c r="B30" s="9" t="s">
        <v>36</v>
      </c>
      <c r="C30" s="9" t="s">
        <v>41</v>
      </c>
      <c r="D30" s="9" t="s">
        <v>42</v>
      </c>
    </row>
    <row r="31" spans="1:4" x14ac:dyDescent="0.3">
      <c r="A31" s="9">
        <v>96</v>
      </c>
      <c r="B31" s="9" t="s">
        <v>96</v>
      </c>
      <c r="C31" s="9" t="s">
        <v>97</v>
      </c>
      <c r="D31" s="9" t="s">
        <v>98</v>
      </c>
    </row>
    <row r="32" spans="1:4" x14ac:dyDescent="0.3">
      <c r="A32" s="9">
        <v>97</v>
      </c>
      <c r="B32" s="9" t="s">
        <v>96</v>
      </c>
      <c r="C32" s="9" t="s">
        <v>99</v>
      </c>
      <c r="D32" s="9" t="s">
        <v>100</v>
      </c>
    </row>
    <row r="33" spans="1:4" x14ac:dyDescent="0.3">
      <c r="A33" s="9">
        <v>98</v>
      </c>
      <c r="B33" s="9" t="s">
        <v>96</v>
      </c>
      <c r="C33" s="9" t="s">
        <v>84</v>
      </c>
      <c r="D33" s="9" t="s">
        <v>101</v>
      </c>
    </row>
    <row r="34" spans="1:4" x14ac:dyDescent="0.3">
      <c r="A34" s="9">
        <v>99</v>
      </c>
      <c r="B34" s="9" t="s">
        <v>96</v>
      </c>
      <c r="C34" s="9" t="s">
        <v>102</v>
      </c>
      <c r="D34" s="9" t="s">
        <v>103</v>
      </c>
    </row>
    <row r="35" spans="1:4" x14ac:dyDescent="0.3">
      <c r="A35" s="7"/>
      <c r="B35" s="7"/>
      <c r="C35" s="7"/>
      <c r="D35" s="7"/>
    </row>
    <row r="36" spans="1:4" x14ac:dyDescent="0.3">
      <c r="A36" s="7"/>
      <c r="B36" s="7"/>
      <c r="C36" s="7"/>
      <c r="D36" s="7"/>
    </row>
    <row r="37" spans="1:4" x14ac:dyDescent="0.3">
      <c r="A37" s="7"/>
      <c r="B37" s="7"/>
      <c r="C37" s="7"/>
      <c r="D37" s="7"/>
    </row>
    <row r="38" spans="1:4" x14ac:dyDescent="0.3">
      <c r="A38" s="7"/>
      <c r="B38" s="7"/>
      <c r="C38" s="7"/>
      <c r="D38" s="7"/>
    </row>
    <row r="39" spans="1:4" x14ac:dyDescent="0.3">
      <c r="A39" s="7"/>
      <c r="B39" s="7"/>
      <c r="C39" s="7"/>
      <c r="D39" s="7"/>
    </row>
    <row r="40" spans="1:4" x14ac:dyDescent="0.3">
      <c r="A40" s="7"/>
      <c r="B40" s="7"/>
      <c r="C40" s="7"/>
      <c r="D40" s="7"/>
    </row>
    <row r="41" spans="1:4" x14ac:dyDescent="0.3">
      <c r="A41" s="7"/>
      <c r="B41" s="7"/>
      <c r="C41" s="7"/>
      <c r="D41" s="7"/>
    </row>
    <row r="42" spans="1:4" x14ac:dyDescent="0.3">
      <c r="A42" s="7"/>
      <c r="B42" s="7"/>
      <c r="C42" s="7"/>
      <c r="D42" s="7"/>
    </row>
    <row r="43" spans="1:4" x14ac:dyDescent="0.3">
      <c r="A43" s="7"/>
      <c r="B43" s="7"/>
      <c r="C43" s="7"/>
      <c r="D43" s="7"/>
    </row>
    <row r="44" spans="1:4" x14ac:dyDescent="0.3">
      <c r="A44" s="7"/>
      <c r="B44" s="7"/>
      <c r="C44" s="7"/>
      <c r="D44" s="7"/>
    </row>
    <row r="45" spans="1:4" x14ac:dyDescent="0.3">
      <c r="A45" s="7"/>
      <c r="B45" s="7"/>
      <c r="C45" s="7"/>
      <c r="D45" s="7"/>
    </row>
    <row r="46" spans="1:4" x14ac:dyDescent="0.3">
      <c r="A46" s="7"/>
      <c r="B46" s="7"/>
      <c r="C46" s="7"/>
      <c r="D46" s="7"/>
    </row>
    <row r="47" spans="1:4" x14ac:dyDescent="0.3">
      <c r="A47" s="7"/>
      <c r="B47" s="7"/>
      <c r="C47" s="7"/>
      <c r="D47" s="7"/>
    </row>
    <row r="48" spans="1:4" x14ac:dyDescent="0.3">
      <c r="A48" s="7"/>
      <c r="B48" s="7"/>
      <c r="C48" s="7"/>
      <c r="D48" s="7"/>
    </row>
    <row r="49" spans="1:4" x14ac:dyDescent="0.3">
      <c r="A49" s="7"/>
      <c r="B49" s="7"/>
      <c r="C49" s="7"/>
      <c r="D49" s="7"/>
    </row>
    <row r="50" spans="1:4" x14ac:dyDescent="0.3">
      <c r="A50" s="7"/>
      <c r="B50" s="7"/>
      <c r="C50" s="7"/>
      <c r="D50" s="7"/>
    </row>
    <row r="51" spans="1:4" x14ac:dyDescent="0.3">
      <c r="A51" s="7"/>
      <c r="B51" s="7"/>
      <c r="C51" s="7"/>
      <c r="D51" s="7"/>
    </row>
    <row r="52" spans="1:4" x14ac:dyDescent="0.3">
      <c r="A52" s="7"/>
      <c r="B52" s="7"/>
      <c r="C52" s="7"/>
      <c r="D52" s="7"/>
    </row>
    <row r="53" spans="1:4" x14ac:dyDescent="0.3">
      <c r="A53" s="7"/>
      <c r="B53" s="7"/>
      <c r="C53" s="7"/>
      <c r="D53" s="7"/>
    </row>
    <row r="54" spans="1:4" x14ac:dyDescent="0.3">
      <c r="A54" s="7"/>
      <c r="B54" s="7"/>
      <c r="C54" s="7"/>
      <c r="D54" s="7"/>
    </row>
    <row r="55" spans="1:4" x14ac:dyDescent="0.3">
      <c r="A55" s="7"/>
      <c r="B55" s="7"/>
      <c r="C55" s="7"/>
      <c r="D55" s="7"/>
    </row>
    <row r="56" spans="1:4" x14ac:dyDescent="0.3">
      <c r="A56" s="7"/>
      <c r="B56" s="7"/>
      <c r="C56" s="7"/>
      <c r="D56" s="7"/>
    </row>
    <row r="57" spans="1:4" x14ac:dyDescent="0.3">
      <c r="A57" s="7"/>
      <c r="B57" s="7"/>
      <c r="C57" s="7"/>
      <c r="D57" s="7"/>
    </row>
    <row r="58" spans="1:4" x14ac:dyDescent="0.3">
      <c r="A58" s="7"/>
      <c r="B58" s="7"/>
      <c r="C58" s="7"/>
      <c r="D58" s="7"/>
    </row>
  </sheetData>
  <autoFilter ref="A1:D55" xr:uid="{D8764B79-EE61-488D-BBDD-523AAD61B68E}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A0598D-8B4E-4CC1-B0C0-B004C0102AF3}">
  <dimension ref="A1:B12"/>
  <sheetViews>
    <sheetView workbookViewId="0">
      <selection activeCell="A2" sqref="A2:A8"/>
    </sheetView>
  </sheetViews>
  <sheetFormatPr defaultRowHeight="14.4" x14ac:dyDescent="0.3"/>
  <cols>
    <col min="1" max="1" width="11.6640625" bestFit="1" customWidth="1"/>
    <col min="2" max="2" width="10.6640625" bestFit="1" customWidth="1"/>
  </cols>
  <sheetData>
    <row r="1" spans="1:2" x14ac:dyDescent="0.3">
      <c r="A1" t="s">
        <v>3</v>
      </c>
      <c r="B1" t="s">
        <v>10</v>
      </c>
    </row>
    <row r="2" spans="1:2" x14ac:dyDescent="0.3">
      <c r="A2" t="s">
        <v>5</v>
      </c>
      <c r="B2" t="s">
        <v>11</v>
      </c>
    </row>
    <row r="3" spans="1:2" x14ac:dyDescent="0.3">
      <c r="A3" t="s">
        <v>6</v>
      </c>
      <c r="B3" t="s">
        <v>11</v>
      </c>
    </row>
    <row r="4" spans="1:2" x14ac:dyDescent="0.3">
      <c r="A4" t="s">
        <v>7</v>
      </c>
      <c r="B4" t="s">
        <v>11</v>
      </c>
    </row>
    <row r="5" spans="1:2" x14ac:dyDescent="0.3">
      <c r="A5" t="s">
        <v>19</v>
      </c>
      <c r="B5" t="s">
        <v>12</v>
      </c>
    </row>
    <row r="6" spans="1:2" x14ac:dyDescent="0.3">
      <c r="A6" t="s">
        <v>17</v>
      </c>
      <c r="B6" t="s">
        <v>12</v>
      </c>
    </row>
    <row r="7" spans="1:2" x14ac:dyDescent="0.3">
      <c r="A7" t="s">
        <v>16</v>
      </c>
      <c r="B7" t="s">
        <v>12</v>
      </c>
    </row>
    <row r="8" spans="1:2" x14ac:dyDescent="0.3">
      <c r="A8" t="s">
        <v>18</v>
      </c>
      <c r="B8" t="s">
        <v>12</v>
      </c>
    </row>
    <row r="9" spans="1:2" x14ac:dyDescent="0.3">
      <c r="A9" t="s">
        <v>8</v>
      </c>
      <c r="B9" t="s">
        <v>12</v>
      </c>
    </row>
    <row r="10" spans="1:2" x14ac:dyDescent="0.3">
      <c r="A10" t="s">
        <v>20</v>
      </c>
      <c r="B10" t="s">
        <v>13</v>
      </c>
    </row>
    <row r="11" spans="1:2" x14ac:dyDescent="0.3">
      <c r="A11" t="s">
        <v>9</v>
      </c>
      <c r="B11" t="s">
        <v>13</v>
      </c>
    </row>
    <row r="12" spans="1:2" x14ac:dyDescent="0.3">
      <c r="A12" t="s">
        <v>21</v>
      </c>
      <c r="B12" t="s">
        <v>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B46BAF-2F17-48B9-BD70-E87AC76C6011}">
  <dimension ref="A1:F45"/>
  <sheetViews>
    <sheetView zoomScaleNormal="100" workbookViewId="0">
      <selection activeCell="A2" sqref="A2:A8"/>
    </sheetView>
  </sheetViews>
  <sheetFormatPr defaultRowHeight="14.4" x14ac:dyDescent="0.3"/>
  <cols>
    <col min="1" max="1" width="11.6640625" bestFit="1" customWidth="1"/>
    <col min="2" max="2" width="10" bestFit="1" customWidth="1"/>
    <col min="3" max="3" width="11.6640625" bestFit="1" customWidth="1"/>
    <col min="6" max="6" width="19.44140625" bestFit="1" customWidth="1"/>
  </cols>
  <sheetData>
    <row r="1" spans="1:6" x14ac:dyDescent="0.3">
      <c r="A1" t="s">
        <v>3</v>
      </c>
      <c r="B1" t="s">
        <v>4</v>
      </c>
      <c r="C1" t="s">
        <v>14</v>
      </c>
      <c r="D1" t="s">
        <v>24</v>
      </c>
      <c r="E1" t="s">
        <v>25</v>
      </c>
      <c r="F1" t="s">
        <v>0</v>
      </c>
    </row>
    <row r="2" spans="1:6" x14ac:dyDescent="0.3">
      <c r="A2" t="s">
        <v>5</v>
      </c>
      <c r="B2">
        <v>165</v>
      </c>
      <c r="C2" s="11">
        <v>27.6</v>
      </c>
      <c r="D2">
        <f t="shared" ref="D2:D19" si="0">ROUNDDOWN(RANK(C2,$C$2:$C$19,1),0)</f>
        <v>12</v>
      </c>
      <c r="E2">
        <f>101-D2</f>
        <v>89</v>
      </c>
      <c r="F2" t="str">
        <f>VLOOKUP(B2,Athlete!A:B,2,FALSE)</f>
        <v>Waverley y15 Female Blues</v>
      </c>
    </row>
    <row r="3" spans="1:6" x14ac:dyDescent="0.3">
      <c r="A3" t="s">
        <v>5</v>
      </c>
      <c r="B3">
        <v>163</v>
      </c>
      <c r="C3" s="11">
        <v>28.1</v>
      </c>
      <c r="D3">
        <f t="shared" si="0"/>
        <v>14</v>
      </c>
      <c r="E3">
        <f t="shared" ref="E3:E33" si="1">101-D3</f>
        <v>87</v>
      </c>
      <c r="F3" t="str">
        <f>VLOOKUP(B3,Athlete!A:B,2,FALSE)</f>
        <v>Waverley y15 Female Blues</v>
      </c>
    </row>
    <row r="4" spans="1:6" x14ac:dyDescent="0.3">
      <c r="A4" t="s">
        <v>5</v>
      </c>
      <c r="B4">
        <v>79</v>
      </c>
      <c r="C4" s="11">
        <v>28.7</v>
      </c>
      <c r="D4">
        <f t="shared" si="0"/>
        <v>17</v>
      </c>
      <c r="E4">
        <f t="shared" si="1"/>
        <v>84</v>
      </c>
      <c r="F4" t="str">
        <f>VLOOKUP(B4,Athlete!A:B,2,FALSE)</f>
        <v>DMV</v>
      </c>
    </row>
    <row r="5" spans="1:6" x14ac:dyDescent="0.3">
      <c r="A5" t="s">
        <v>5</v>
      </c>
      <c r="B5">
        <v>97</v>
      </c>
      <c r="C5" s="11">
        <v>27</v>
      </c>
      <c r="D5">
        <f t="shared" si="0"/>
        <v>8</v>
      </c>
      <c r="E5">
        <f t="shared" si="1"/>
        <v>93</v>
      </c>
      <c r="F5" t="str">
        <f>VLOOKUP(B5,Athlete!A:B,2,FALSE)</f>
        <v>E&amp;E</v>
      </c>
    </row>
    <row r="6" spans="1:6" x14ac:dyDescent="0.3">
      <c r="A6" t="s">
        <v>5</v>
      </c>
      <c r="B6">
        <v>159</v>
      </c>
      <c r="C6" s="11">
        <v>27.4</v>
      </c>
      <c r="D6">
        <f t="shared" si="0"/>
        <v>11</v>
      </c>
      <c r="E6">
        <f t="shared" si="1"/>
        <v>90</v>
      </c>
      <c r="F6" t="str">
        <f>VLOOKUP(B6,Athlete!A:B,2,FALSE)</f>
        <v>Waverley u15 Female Reds</v>
      </c>
    </row>
    <row r="7" spans="1:6" x14ac:dyDescent="0.3">
      <c r="A7" t="s">
        <v>5</v>
      </c>
      <c r="B7">
        <v>19</v>
      </c>
      <c r="C7" s="11">
        <v>27.8</v>
      </c>
      <c r="D7">
        <f t="shared" si="0"/>
        <v>13</v>
      </c>
      <c r="E7">
        <f t="shared" si="1"/>
        <v>88</v>
      </c>
      <c r="F7" t="str">
        <f>VLOOKUP(B7,Athlete!A:B,2,FALSE)</f>
        <v>GGAC A</v>
      </c>
    </row>
    <row r="8" spans="1:6" x14ac:dyDescent="0.3">
      <c r="A8" t="s">
        <v>5</v>
      </c>
      <c r="B8">
        <v>80</v>
      </c>
      <c r="C8" s="11">
        <v>28.2</v>
      </c>
      <c r="D8">
        <f t="shared" si="0"/>
        <v>16</v>
      </c>
      <c r="E8">
        <f t="shared" si="1"/>
        <v>85</v>
      </c>
      <c r="F8" t="str">
        <f>VLOOKUP(B8,Athlete!A:B,2,FALSE)</f>
        <v>DMV</v>
      </c>
    </row>
    <row r="9" spans="1:6" x14ac:dyDescent="0.3">
      <c r="A9" t="s">
        <v>5</v>
      </c>
      <c r="B9">
        <v>43</v>
      </c>
      <c r="C9" s="11">
        <v>28.7</v>
      </c>
      <c r="D9">
        <f t="shared" si="0"/>
        <v>17</v>
      </c>
      <c r="E9">
        <f t="shared" si="1"/>
        <v>84</v>
      </c>
      <c r="F9" t="str">
        <f>VLOOKUP(B9,Athlete!A:B,2,FALSE)</f>
        <v>CADAC</v>
      </c>
    </row>
    <row r="10" spans="1:6" x14ac:dyDescent="0.3">
      <c r="A10" t="s">
        <v>5</v>
      </c>
      <c r="B10">
        <v>214</v>
      </c>
      <c r="C10" s="11">
        <v>25.9</v>
      </c>
      <c r="D10">
        <f t="shared" si="0"/>
        <v>2</v>
      </c>
      <c r="E10">
        <f t="shared" si="1"/>
        <v>99</v>
      </c>
      <c r="F10" t="str">
        <f>VLOOKUP(B10,Athlete!A:B,2,FALSE)</f>
        <v>HHH</v>
      </c>
    </row>
    <row r="11" spans="1:6" x14ac:dyDescent="0.3">
      <c r="A11" t="s">
        <v>5</v>
      </c>
      <c r="B11">
        <v>42</v>
      </c>
      <c r="C11" s="11">
        <v>26.7</v>
      </c>
      <c r="D11">
        <f t="shared" si="0"/>
        <v>5</v>
      </c>
      <c r="E11">
        <f t="shared" si="1"/>
        <v>96</v>
      </c>
      <c r="F11" t="str">
        <f>VLOOKUP(B11,Athlete!A:B,2,FALSE)</f>
        <v>CADAC</v>
      </c>
    </row>
    <row r="12" spans="1:6" x14ac:dyDescent="0.3">
      <c r="A12" t="s">
        <v>5</v>
      </c>
      <c r="B12">
        <v>20</v>
      </c>
      <c r="C12" s="11">
        <v>27.1</v>
      </c>
      <c r="D12">
        <f t="shared" si="0"/>
        <v>9</v>
      </c>
      <c r="E12">
        <f t="shared" si="1"/>
        <v>92</v>
      </c>
      <c r="F12" t="str">
        <f>VLOOKUP(B12,Athlete!A:B,2,FALSE)</f>
        <v>GGAC A</v>
      </c>
    </row>
    <row r="13" spans="1:6" x14ac:dyDescent="0.3">
      <c r="A13" t="s">
        <v>5</v>
      </c>
      <c r="B13">
        <v>77</v>
      </c>
      <c r="C13" s="11">
        <v>27.2</v>
      </c>
      <c r="D13">
        <f t="shared" si="0"/>
        <v>10</v>
      </c>
      <c r="E13">
        <f t="shared" si="1"/>
        <v>91</v>
      </c>
      <c r="F13" t="str">
        <f>VLOOKUP(B13,Athlete!A:B,2,FALSE)</f>
        <v>DMV</v>
      </c>
    </row>
    <row r="14" spans="1:6" x14ac:dyDescent="0.3">
      <c r="A14" t="s">
        <v>5</v>
      </c>
      <c r="B14">
        <v>99</v>
      </c>
      <c r="C14" s="11">
        <v>28.1</v>
      </c>
      <c r="D14">
        <f t="shared" si="0"/>
        <v>14</v>
      </c>
      <c r="E14">
        <f t="shared" si="1"/>
        <v>87</v>
      </c>
      <c r="F14" t="str">
        <f>VLOOKUP(B14,Athlete!A:B,2,FALSE)</f>
        <v>E&amp;E</v>
      </c>
    </row>
    <row r="15" spans="1:6" x14ac:dyDescent="0.3">
      <c r="A15" t="s">
        <v>5</v>
      </c>
      <c r="B15">
        <v>96</v>
      </c>
      <c r="C15" s="11">
        <v>25.4</v>
      </c>
      <c r="D15">
        <f t="shared" si="0"/>
        <v>1</v>
      </c>
      <c r="E15">
        <f t="shared" si="1"/>
        <v>100</v>
      </c>
      <c r="F15" t="str">
        <f>VLOOKUP(B15,Athlete!A:B,2,FALSE)</f>
        <v>E&amp;E</v>
      </c>
    </row>
    <row r="16" spans="1:6" x14ac:dyDescent="0.3">
      <c r="A16" t="s">
        <v>5</v>
      </c>
      <c r="B16">
        <v>208</v>
      </c>
      <c r="C16" s="11">
        <v>25.9</v>
      </c>
      <c r="D16">
        <f t="shared" si="0"/>
        <v>2</v>
      </c>
      <c r="E16">
        <f t="shared" si="1"/>
        <v>99</v>
      </c>
      <c r="F16" t="str">
        <f>VLOOKUP(B16,Athlete!A:B,2,FALSE)</f>
        <v>HHH</v>
      </c>
    </row>
    <row r="17" spans="1:6" x14ac:dyDescent="0.3">
      <c r="A17" t="s">
        <v>5</v>
      </c>
      <c r="B17">
        <v>157</v>
      </c>
      <c r="C17" s="11">
        <v>26</v>
      </c>
      <c r="D17">
        <f t="shared" si="0"/>
        <v>4</v>
      </c>
      <c r="E17">
        <f t="shared" si="1"/>
        <v>97</v>
      </c>
      <c r="F17" t="str">
        <f>VLOOKUP(B17,Athlete!A:B,2,FALSE)</f>
        <v>Waverley u15 Female Reds</v>
      </c>
    </row>
    <row r="18" spans="1:6" x14ac:dyDescent="0.3">
      <c r="A18" t="s">
        <v>5</v>
      </c>
      <c r="B18">
        <v>158</v>
      </c>
      <c r="C18" s="11">
        <v>26.7</v>
      </c>
      <c r="D18">
        <f t="shared" si="0"/>
        <v>5</v>
      </c>
      <c r="E18">
        <f t="shared" si="1"/>
        <v>96</v>
      </c>
      <c r="F18" t="str">
        <f>VLOOKUP(B18,Athlete!A:B,2,FALSE)</f>
        <v>Waverley u15 Female Reds</v>
      </c>
    </row>
    <row r="19" spans="1:6" x14ac:dyDescent="0.3">
      <c r="A19" t="s">
        <v>5</v>
      </c>
      <c r="B19">
        <v>22</v>
      </c>
      <c r="C19" s="11">
        <v>26.9</v>
      </c>
      <c r="D19">
        <f t="shared" si="0"/>
        <v>7</v>
      </c>
      <c r="E19">
        <f t="shared" si="1"/>
        <v>94</v>
      </c>
      <c r="F19" t="str">
        <f>VLOOKUP(B19,Athlete!A:B,2,FALSE)</f>
        <v>GGAC A</v>
      </c>
    </row>
    <row r="21" spans="1:6" x14ac:dyDescent="0.3">
      <c r="A21" t="s">
        <v>6</v>
      </c>
      <c r="B21">
        <v>160</v>
      </c>
      <c r="C21" s="11">
        <v>57.2</v>
      </c>
      <c r="D21">
        <f>ROUNDDOWN(RANK(C21,$C$21:$C$33,1),0)</f>
        <v>1</v>
      </c>
      <c r="E21">
        <f t="shared" si="1"/>
        <v>100</v>
      </c>
      <c r="F21" t="str">
        <f>VLOOKUP(B21,Athlete!A:B,2,FALSE)</f>
        <v>Waverley u15 Female Reds</v>
      </c>
    </row>
    <row r="22" spans="1:6" x14ac:dyDescent="0.3">
      <c r="A22" t="s">
        <v>6</v>
      </c>
      <c r="B22">
        <v>161</v>
      </c>
      <c r="C22" s="11">
        <v>57.4</v>
      </c>
      <c r="D22">
        <f t="shared" ref="D22:D33" si="2">ROUNDDOWN(RANK(C22,$C$21:$C$33,1),0)</f>
        <v>2</v>
      </c>
      <c r="E22">
        <f t="shared" si="1"/>
        <v>99</v>
      </c>
      <c r="F22" t="str">
        <f>VLOOKUP(B22,Athlete!A:B,2,FALSE)</f>
        <v>Waverley u15 Female Reds</v>
      </c>
    </row>
    <row r="23" spans="1:6" x14ac:dyDescent="0.3">
      <c r="A23" t="s">
        <v>6</v>
      </c>
      <c r="B23">
        <v>98</v>
      </c>
      <c r="C23" s="11">
        <v>57.5</v>
      </c>
      <c r="D23">
        <f t="shared" si="2"/>
        <v>3</v>
      </c>
      <c r="E23">
        <f t="shared" si="1"/>
        <v>98</v>
      </c>
      <c r="F23" t="str">
        <f>VLOOKUP(B23,Athlete!A:B,2,FALSE)</f>
        <v>E&amp;E</v>
      </c>
    </row>
    <row r="24" spans="1:6" x14ac:dyDescent="0.3">
      <c r="A24" t="s">
        <v>6</v>
      </c>
      <c r="B24">
        <v>24</v>
      </c>
      <c r="C24" s="11">
        <v>58.8</v>
      </c>
      <c r="D24">
        <f t="shared" si="2"/>
        <v>4</v>
      </c>
      <c r="E24">
        <f t="shared" si="1"/>
        <v>97</v>
      </c>
      <c r="F24" t="str">
        <f>VLOOKUP(B24,Athlete!A:B,2,FALSE)</f>
        <v>GGAC A</v>
      </c>
    </row>
    <row r="25" spans="1:6" x14ac:dyDescent="0.3">
      <c r="A25" t="s">
        <v>6</v>
      </c>
      <c r="B25">
        <v>81</v>
      </c>
      <c r="C25" s="11">
        <v>60</v>
      </c>
      <c r="D25">
        <f t="shared" si="2"/>
        <v>6</v>
      </c>
      <c r="E25">
        <f t="shared" si="1"/>
        <v>95</v>
      </c>
      <c r="F25" t="str">
        <f>VLOOKUP(B25,Athlete!A:B,2,FALSE)</f>
        <v>DMV</v>
      </c>
    </row>
    <row r="26" spans="1:6" x14ac:dyDescent="0.3">
      <c r="A26" t="s">
        <v>6</v>
      </c>
      <c r="B26">
        <v>162</v>
      </c>
      <c r="C26" s="11">
        <v>59.6</v>
      </c>
      <c r="D26">
        <f t="shared" si="2"/>
        <v>5</v>
      </c>
      <c r="E26">
        <f t="shared" si="1"/>
        <v>96</v>
      </c>
      <c r="F26" t="str">
        <f>VLOOKUP(B26,Athlete!A:B,2,FALSE)</f>
        <v>Waverley u15 Female Reds</v>
      </c>
    </row>
    <row r="27" spans="1:6" x14ac:dyDescent="0.3">
      <c r="A27" t="s">
        <v>6</v>
      </c>
      <c r="B27">
        <v>78</v>
      </c>
      <c r="C27" s="11">
        <v>61.5</v>
      </c>
      <c r="D27">
        <f t="shared" si="2"/>
        <v>7</v>
      </c>
      <c r="E27">
        <f t="shared" si="1"/>
        <v>94</v>
      </c>
      <c r="F27" t="str">
        <f>VLOOKUP(B27,Athlete!A:B,2,FALSE)</f>
        <v>DMV</v>
      </c>
    </row>
    <row r="28" spans="1:6" x14ac:dyDescent="0.3">
      <c r="A28" t="s">
        <v>6</v>
      </c>
      <c r="B28">
        <v>44</v>
      </c>
      <c r="C28" s="11">
        <v>61.8</v>
      </c>
      <c r="D28">
        <f t="shared" si="2"/>
        <v>8</v>
      </c>
      <c r="E28">
        <f t="shared" si="1"/>
        <v>93</v>
      </c>
      <c r="F28" t="str">
        <f>VLOOKUP(B28,Athlete!A:B,2,FALSE)</f>
        <v>CADAC</v>
      </c>
    </row>
    <row r="29" spans="1:6" x14ac:dyDescent="0.3">
      <c r="A29" t="s">
        <v>6</v>
      </c>
      <c r="B29">
        <v>23</v>
      </c>
      <c r="C29" s="11">
        <v>62</v>
      </c>
      <c r="D29">
        <f t="shared" si="2"/>
        <v>9</v>
      </c>
      <c r="E29">
        <f t="shared" si="1"/>
        <v>92</v>
      </c>
      <c r="F29" t="str">
        <f>VLOOKUP(B29,Athlete!A:B,2,FALSE)</f>
        <v>GGAC A</v>
      </c>
    </row>
    <row r="30" spans="1:6" x14ac:dyDescent="0.3">
      <c r="A30" t="s">
        <v>6</v>
      </c>
      <c r="B30">
        <v>209</v>
      </c>
      <c r="C30" s="11">
        <v>62.3</v>
      </c>
      <c r="D30">
        <f t="shared" si="2"/>
        <v>10</v>
      </c>
      <c r="E30">
        <f t="shared" si="1"/>
        <v>91</v>
      </c>
      <c r="F30" t="str">
        <f>VLOOKUP(B30,Athlete!A:B,2,FALSE)</f>
        <v>HHH</v>
      </c>
    </row>
    <row r="31" spans="1:6" x14ac:dyDescent="0.3">
      <c r="A31" t="s">
        <v>6</v>
      </c>
      <c r="B31">
        <v>82</v>
      </c>
      <c r="C31" s="11">
        <v>62.8</v>
      </c>
      <c r="D31">
        <f t="shared" si="2"/>
        <v>11</v>
      </c>
      <c r="E31">
        <f t="shared" si="1"/>
        <v>90</v>
      </c>
      <c r="F31" t="str">
        <f>VLOOKUP(B31,Athlete!A:B,2,FALSE)</f>
        <v>DMV</v>
      </c>
    </row>
    <row r="32" spans="1:6" x14ac:dyDescent="0.3">
      <c r="A32" t="s">
        <v>6</v>
      </c>
      <c r="B32">
        <v>21</v>
      </c>
      <c r="C32" s="11">
        <v>65.099999999999994</v>
      </c>
      <c r="D32">
        <f t="shared" si="2"/>
        <v>12</v>
      </c>
      <c r="E32">
        <f t="shared" si="1"/>
        <v>89</v>
      </c>
      <c r="F32" t="str">
        <f>VLOOKUP(B32,Athlete!A:B,2,FALSE)</f>
        <v>GGAC A</v>
      </c>
    </row>
    <row r="33" spans="1:6" x14ac:dyDescent="0.3">
      <c r="A33" t="s">
        <v>6</v>
      </c>
      <c r="B33">
        <v>166</v>
      </c>
      <c r="C33" s="11">
        <v>66.2</v>
      </c>
      <c r="D33">
        <f t="shared" si="2"/>
        <v>13</v>
      </c>
      <c r="E33">
        <f t="shared" si="1"/>
        <v>88</v>
      </c>
      <c r="F33" t="str">
        <f>VLOOKUP(B33,Athlete!A:B,2,FALSE)</f>
        <v>Waverley y15 Female Blues</v>
      </c>
    </row>
    <row r="35" spans="1:6" x14ac:dyDescent="0.3">
      <c r="C35" s="11"/>
    </row>
    <row r="36" spans="1:6" x14ac:dyDescent="0.3">
      <c r="C36" s="11"/>
    </row>
    <row r="37" spans="1:6" x14ac:dyDescent="0.3">
      <c r="C37" s="11"/>
    </row>
    <row r="39" spans="1:6" x14ac:dyDescent="0.3">
      <c r="C39" s="11"/>
    </row>
    <row r="40" spans="1:6" x14ac:dyDescent="0.3">
      <c r="C40" s="11"/>
    </row>
    <row r="41" spans="1:6" x14ac:dyDescent="0.3">
      <c r="C41" s="11"/>
    </row>
    <row r="42" spans="1:6" x14ac:dyDescent="0.3">
      <c r="C42" s="11"/>
    </row>
    <row r="43" spans="1:6" x14ac:dyDescent="0.3">
      <c r="C43" s="11"/>
    </row>
    <row r="44" spans="1:6" x14ac:dyDescent="0.3">
      <c r="C44" s="11"/>
    </row>
    <row r="45" spans="1:6" x14ac:dyDescent="0.3">
      <c r="C45" s="1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92B371-2944-4AE3-8AA1-E67AC8B1537A}">
  <dimension ref="A1:F68"/>
  <sheetViews>
    <sheetView topLeftCell="A42" workbookViewId="0">
      <selection activeCell="A2" sqref="A2:A8"/>
    </sheetView>
  </sheetViews>
  <sheetFormatPr defaultRowHeight="14.4" x14ac:dyDescent="0.3"/>
  <cols>
    <col min="1" max="1" width="11.6640625" bestFit="1" customWidth="1"/>
    <col min="2" max="2" width="10" bestFit="1" customWidth="1"/>
    <col min="3" max="3" width="13.5546875" bestFit="1" customWidth="1"/>
    <col min="4" max="4" width="10.6640625" bestFit="1" customWidth="1"/>
    <col min="6" max="6" width="19.44140625" bestFit="1" customWidth="1"/>
  </cols>
  <sheetData>
    <row r="1" spans="1:6" x14ac:dyDescent="0.3">
      <c r="A1" t="s">
        <v>3</v>
      </c>
      <c r="B1" t="s">
        <v>4</v>
      </c>
      <c r="C1" t="s">
        <v>15</v>
      </c>
      <c r="D1" t="s">
        <v>24</v>
      </c>
      <c r="E1" t="s">
        <v>25</v>
      </c>
      <c r="F1" t="s">
        <v>0</v>
      </c>
    </row>
    <row r="2" spans="1:6" x14ac:dyDescent="0.3">
      <c r="A2" t="s">
        <v>18</v>
      </c>
      <c r="B2">
        <v>44</v>
      </c>
      <c r="C2">
        <v>59</v>
      </c>
      <c r="D2">
        <f>ROUNDDOWN(_xlfn.RANK.AVG(C2,$C$2:$C$18,0),0)</f>
        <v>17</v>
      </c>
      <c r="E2">
        <f>101-D2</f>
        <v>84</v>
      </c>
      <c r="F2" t="str">
        <f>VLOOKUP(B2,Athlete!A:B,2,FALSE)</f>
        <v>CADAC</v>
      </c>
    </row>
    <row r="3" spans="1:6" x14ac:dyDescent="0.3">
      <c r="A3" t="s">
        <v>18</v>
      </c>
      <c r="B3">
        <v>42</v>
      </c>
      <c r="C3">
        <v>77</v>
      </c>
      <c r="D3">
        <f t="shared" ref="D3:D18" si="0">ROUNDDOWN(_xlfn.RANK.AVG(C3,$C$2:$C$18,0),0)</f>
        <v>7</v>
      </c>
      <c r="E3">
        <f t="shared" ref="E3:E66" si="1">101-D3</f>
        <v>94</v>
      </c>
      <c r="F3" t="str">
        <f>VLOOKUP(B3,Athlete!A:B,2,FALSE)</f>
        <v>CADAC</v>
      </c>
    </row>
    <row r="4" spans="1:6" x14ac:dyDescent="0.3">
      <c r="A4" t="s">
        <v>18</v>
      </c>
      <c r="B4">
        <v>23</v>
      </c>
      <c r="C4">
        <v>67</v>
      </c>
      <c r="D4">
        <f t="shared" si="0"/>
        <v>15</v>
      </c>
      <c r="E4">
        <f t="shared" si="1"/>
        <v>86</v>
      </c>
      <c r="F4" t="str">
        <f>VLOOKUP(B4,Athlete!A:B,2,FALSE)</f>
        <v>GGAC A</v>
      </c>
    </row>
    <row r="5" spans="1:6" x14ac:dyDescent="0.3">
      <c r="A5" t="s">
        <v>18</v>
      </c>
      <c r="B5">
        <v>77</v>
      </c>
      <c r="C5">
        <v>83</v>
      </c>
      <c r="D5">
        <f t="shared" si="0"/>
        <v>4</v>
      </c>
      <c r="E5">
        <f t="shared" si="1"/>
        <v>97</v>
      </c>
      <c r="F5" t="str">
        <f>VLOOKUP(B5,Athlete!A:B,2,FALSE)</f>
        <v>DMV</v>
      </c>
    </row>
    <row r="6" spans="1:6" x14ac:dyDescent="0.3">
      <c r="A6" t="s">
        <v>18</v>
      </c>
      <c r="B6">
        <v>97</v>
      </c>
      <c r="C6">
        <v>70</v>
      </c>
      <c r="D6">
        <f t="shared" si="0"/>
        <v>12</v>
      </c>
      <c r="E6">
        <f t="shared" si="1"/>
        <v>89</v>
      </c>
      <c r="F6" t="str">
        <f>VLOOKUP(B6,Athlete!A:B,2,FALSE)</f>
        <v>E&amp;E</v>
      </c>
    </row>
    <row r="7" spans="1:6" x14ac:dyDescent="0.3">
      <c r="A7" t="s">
        <v>18</v>
      </c>
      <c r="B7">
        <v>81</v>
      </c>
      <c r="C7">
        <v>76</v>
      </c>
      <c r="D7">
        <f t="shared" si="0"/>
        <v>9</v>
      </c>
      <c r="E7">
        <f t="shared" si="1"/>
        <v>92</v>
      </c>
      <c r="F7" t="str">
        <f>VLOOKUP(B7,Athlete!A:B,2,FALSE)</f>
        <v>DMV</v>
      </c>
    </row>
    <row r="8" spans="1:6" x14ac:dyDescent="0.3">
      <c r="A8" t="s">
        <v>18</v>
      </c>
      <c r="B8">
        <v>22</v>
      </c>
      <c r="C8">
        <v>71</v>
      </c>
      <c r="D8">
        <f t="shared" si="0"/>
        <v>11</v>
      </c>
      <c r="E8">
        <f t="shared" si="1"/>
        <v>90</v>
      </c>
      <c r="F8" t="str">
        <f>VLOOKUP(B8,Athlete!A:B,2,FALSE)</f>
        <v>GGAC A</v>
      </c>
    </row>
    <row r="9" spans="1:6" x14ac:dyDescent="0.3">
      <c r="A9" t="s">
        <v>18</v>
      </c>
      <c r="B9">
        <v>98</v>
      </c>
      <c r="C9">
        <v>72</v>
      </c>
      <c r="D9">
        <f t="shared" si="0"/>
        <v>10</v>
      </c>
      <c r="E9">
        <f t="shared" si="1"/>
        <v>91</v>
      </c>
      <c r="F9" t="str">
        <f>VLOOKUP(B9,Athlete!A:B,2,FALSE)</f>
        <v>E&amp;E</v>
      </c>
    </row>
    <row r="10" spans="1:6" x14ac:dyDescent="0.3">
      <c r="A10" t="s">
        <v>18</v>
      </c>
      <c r="B10">
        <v>214</v>
      </c>
      <c r="C10">
        <v>69</v>
      </c>
      <c r="D10">
        <f t="shared" si="0"/>
        <v>14</v>
      </c>
      <c r="E10">
        <f t="shared" si="1"/>
        <v>87</v>
      </c>
      <c r="F10" t="str">
        <f>VLOOKUP(B10,Athlete!A:B,2,FALSE)</f>
        <v>HHH</v>
      </c>
    </row>
    <row r="11" spans="1:6" x14ac:dyDescent="0.3">
      <c r="A11" t="s">
        <v>18</v>
      </c>
      <c r="B11">
        <v>208</v>
      </c>
      <c r="C11">
        <v>60</v>
      </c>
      <c r="D11">
        <f t="shared" si="0"/>
        <v>16</v>
      </c>
      <c r="E11">
        <f t="shared" si="1"/>
        <v>85</v>
      </c>
      <c r="F11" t="str">
        <f>VLOOKUP(B11,Athlete!A:B,2,FALSE)</f>
        <v>HHH</v>
      </c>
    </row>
    <row r="12" spans="1:6" x14ac:dyDescent="0.3">
      <c r="A12" t="s">
        <v>18</v>
      </c>
      <c r="B12">
        <v>78</v>
      </c>
      <c r="C12">
        <v>77</v>
      </c>
      <c r="D12">
        <f t="shared" si="0"/>
        <v>7</v>
      </c>
      <c r="E12">
        <f t="shared" si="1"/>
        <v>94</v>
      </c>
      <c r="F12" t="str">
        <f>VLOOKUP(B12,Athlete!A:B,2,FALSE)</f>
        <v>DMV</v>
      </c>
    </row>
    <row r="13" spans="1:6" x14ac:dyDescent="0.3">
      <c r="A13" t="s">
        <v>18</v>
      </c>
      <c r="B13">
        <v>163</v>
      </c>
      <c r="C13">
        <v>84</v>
      </c>
      <c r="D13">
        <f t="shared" si="0"/>
        <v>2</v>
      </c>
      <c r="E13">
        <f t="shared" si="1"/>
        <v>99</v>
      </c>
      <c r="F13" t="str">
        <f>VLOOKUP(B13,Athlete!A:B,2,FALSE)</f>
        <v>Waverley y15 Female Blues</v>
      </c>
    </row>
    <row r="14" spans="1:6" x14ac:dyDescent="0.3">
      <c r="A14" t="s">
        <v>18</v>
      </c>
      <c r="B14">
        <v>19</v>
      </c>
      <c r="C14">
        <v>84</v>
      </c>
      <c r="D14">
        <f t="shared" si="0"/>
        <v>2</v>
      </c>
      <c r="E14">
        <f t="shared" si="1"/>
        <v>99</v>
      </c>
      <c r="F14" t="str">
        <f>VLOOKUP(B14,Athlete!A:B,2,FALSE)</f>
        <v>GGAC A</v>
      </c>
    </row>
    <row r="15" spans="1:6" x14ac:dyDescent="0.3">
      <c r="A15" t="s">
        <v>18</v>
      </c>
      <c r="B15">
        <v>158</v>
      </c>
      <c r="C15">
        <v>86</v>
      </c>
      <c r="D15">
        <f t="shared" si="0"/>
        <v>1</v>
      </c>
      <c r="E15">
        <f t="shared" si="1"/>
        <v>100</v>
      </c>
      <c r="F15" t="str">
        <f>VLOOKUP(B15,Athlete!A:B,2,FALSE)</f>
        <v>Waverley u15 Female Reds</v>
      </c>
    </row>
    <row r="16" spans="1:6" x14ac:dyDescent="0.3">
      <c r="A16" t="s">
        <v>18</v>
      </c>
      <c r="B16">
        <v>157</v>
      </c>
      <c r="C16">
        <v>80</v>
      </c>
      <c r="D16">
        <f t="shared" si="0"/>
        <v>5</v>
      </c>
      <c r="E16">
        <f t="shared" si="1"/>
        <v>96</v>
      </c>
      <c r="F16" t="str">
        <f>VLOOKUP(B16,Athlete!A:B,2,FALSE)</f>
        <v>Waverley u15 Female Reds</v>
      </c>
    </row>
    <row r="17" spans="1:6" x14ac:dyDescent="0.3">
      <c r="A17" t="s">
        <v>18</v>
      </c>
      <c r="B17">
        <v>159</v>
      </c>
      <c r="C17">
        <v>79</v>
      </c>
      <c r="D17">
        <f t="shared" si="0"/>
        <v>6</v>
      </c>
      <c r="E17">
        <f t="shared" si="1"/>
        <v>95</v>
      </c>
      <c r="F17" t="str">
        <f>VLOOKUP(B17,Athlete!A:B,2,FALSE)</f>
        <v>Waverley u15 Female Reds</v>
      </c>
    </row>
    <row r="18" spans="1:6" x14ac:dyDescent="0.3">
      <c r="A18" t="s">
        <v>18</v>
      </c>
      <c r="B18">
        <v>166</v>
      </c>
      <c r="C18">
        <v>70</v>
      </c>
      <c r="D18">
        <f t="shared" si="0"/>
        <v>12</v>
      </c>
      <c r="E18">
        <f t="shared" si="1"/>
        <v>89</v>
      </c>
      <c r="F18" t="str">
        <f>VLOOKUP(B18,Athlete!A:B,2,FALSE)</f>
        <v>Waverley y15 Female Blues</v>
      </c>
    </row>
    <row r="20" spans="1:6" x14ac:dyDescent="0.3">
      <c r="A20" t="s">
        <v>16</v>
      </c>
      <c r="B20">
        <v>43</v>
      </c>
      <c r="C20">
        <v>48</v>
      </c>
      <c r="D20">
        <f>ROUNDDOWN(_xlfn.RANK.AVG(C20,$C$20:$C$34,0),0)</f>
        <v>8</v>
      </c>
      <c r="E20">
        <f t="shared" si="1"/>
        <v>93</v>
      </c>
      <c r="F20" t="str">
        <f>VLOOKUP(B20,Athlete!A:B,2,FALSE)</f>
        <v>CADAC</v>
      </c>
    </row>
    <row r="21" spans="1:6" x14ac:dyDescent="0.3">
      <c r="A21" t="s">
        <v>16</v>
      </c>
      <c r="B21">
        <v>44</v>
      </c>
      <c r="C21">
        <v>36</v>
      </c>
      <c r="D21">
        <f t="shared" ref="D21:D34" si="2">ROUNDDOWN(_xlfn.RANK.AVG(C21,$C$20:$C$34,0),0)</f>
        <v>15</v>
      </c>
      <c r="E21">
        <f t="shared" si="1"/>
        <v>86</v>
      </c>
      <c r="F21" t="str">
        <f>VLOOKUP(B21,Athlete!A:B,2,FALSE)</f>
        <v>CADAC</v>
      </c>
    </row>
    <row r="22" spans="1:6" x14ac:dyDescent="0.3">
      <c r="A22" t="s">
        <v>16</v>
      </c>
      <c r="B22">
        <v>96</v>
      </c>
      <c r="C22">
        <v>53</v>
      </c>
      <c r="D22">
        <f t="shared" si="2"/>
        <v>4</v>
      </c>
      <c r="E22">
        <f t="shared" si="1"/>
        <v>97</v>
      </c>
      <c r="F22" t="str">
        <f>VLOOKUP(B22,Athlete!A:B,2,FALSE)</f>
        <v>E&amp;E</v>
      </c>
    </row>
    <row r="23" spans="1:6" x14ac:dyDescent="0.3">
      <c r="A23" t="s">
        <v>16</v>
      </c>
      <c r="B23">
        <v>99</v>
      </c>
      <c r="C23">
        <v>37</v>
      </c>
      <c r="D23">
        <f t="shared" si="2"/>
        <v>14</v>
      </c>
      <c r="E23">
        <f t="shared" si="1"/>
        <v>87</v>
      </c>
      <c r="F23" t="str">
        <f>VLOOKUP(B23,Athlete!A:B,2,FALSE)</f>
        <v>E&amp;E</v>
      </c>
    </row>
    <row r="24" spans="1:6" x14ac:dyDescent="0.3">
      <c r="A24" t="s">
        <v>16</v>
      </c>
      <c r="B24">
        <v>98</v>
      </c>
      <c r="C24">
        <v>41</v>
      </c>
      <c r="D24">
        <f t="shared" si="2"/>
        <v>12</v>
      </c>
      <c r="E24">
        <f t="shared" si="1"/>
        <v>89</v>
      </c>
      <c r="F24" t="str">
        <f>VLOOKUP(B24,Athlete!A:B,2,FALSE)</f>
        <v>E&amp;E</v>
      </c>
    </row>
    <row r="25" spans="1:6" x14ac:dyDescent="0.3">
      <c r="A25" t="s">
        <v>16</v>
      </c>
      <c r="B25">
        <v>21</v>
      </c>
      <c r="C25">
        <v>45</v>
      </c>
      <c r="D25">
        <f t="shared" si="2"/>
        <v>10</v>
      </c>
      <c r="E25">
        <f t="shared" si="1"/>
        <v>91</v>
      </c>
      <c r="F25" t="str">
        <f>VLOOKUP(B25,Athlete!A:B,2,FALSE)</f>
        <v>GGAC A</v>
      </c>
    </row>
    <row r="26" spans="1:6" x14ac:dyDescent="0.3">
      <c r="A26" t="s">
        <v>16</v>
      </c>
      <c r="B26">
        <v>22</v>
      </c>
      <c r="C26">
        <v>50</v>
      </c>
      <c r="D26">
        <f t="shared" si="2"/>
        <v>5</v>
      </c>
      <c r="E26">
        <f t="shared" si="1"/>
        <v>96</v>
      </c>
      <c r="F26" t="str">
        <f>VLOOKUP(B26,Athlete!A:B,2,FALSE)</f>
        <v>GGAC A</v>
      </c>
    </row>
    <row r="27" spans="1:6" x14ac:dyDescent="0.3">
      <c r="A27" t="s">
        <v>16</v>
      </c>
      <c r="B27">
        <v>24</v>
      </c>
      <c r="C27">
        <v>44</v>
      </c>
      <c r="D27">
        <f t="shared" si="2"/>
        <v>11</v>
      </c>
      <c r="E27">
        <f t="shared" si="1"/>
        <v>90</v>
      </c>
      <c r="F27" t="str">
        <f>VLOOKUP(B27,Athlete!A:B,2,FALSE)</f>
        <v>GGAC A</v>
      </c>
    </row>
    <row r="28" spans="1:6" x14ac:dyDescent="0.3">
      <c r="A28" t="s">
        <v>16</v>
      </c>
      <c r="B28">
        <v>79</v>
      </c>
      <c r="C28">
        <v>46</v>
      </c>
      <c r="D28">
        <f t="shared" si="2"/>
        <v>9</v>
      </c>
      <c r="E28">
        <f t="shared" si="1"/>
        <v>92</v>
      </c>
      <c r="F28" t="str">
        <f>VLOOKUP(B28,Athlete!A:B,2,FALSE)</f>
        <v>DMV</v>
      </c>
    </row>
    <row r="29" spans="1:6" x14ac:dyDescent="0.3">
      <c r="A29" t="s">
        <v>16</v>
      </c>
      <c r="B29">
        <v>78</v>
      </c>
      <c r="C29">
        <v>41</v>
      </c>
      <c r="D29">
        <f t="shared" si="2"/>
        <v>12</v>
      </c>
      <c r="E29">
        <f t="shared" si="1"/>
        <v>89</v>
      </c>
      <c r="F29" t="str">
        <f>VLOOKUP(B29,Athlete!A:B,2,FALSE)</f>
        <v>DMV</v>
      </c>
    </row>
    <row r="30" spans="1:6" x14ac:dyDescent="0.3">
      <c r="A30" t="s">
        <v>16</v>
      </c>
      <c r="B30">
        <v>81</v>
      </c>
      <c r="C30">
        <v>49</v>
      </c>
      <c r="D30">
        <f t="shared" si="2"/>
        <v>6</v>
      </c>
      <c r="E30">
        <f t="shared" si="1"/>
        <v>95</v>
      </c>
      <c r="F30" t="str">
        <f>VLOOKUP(B30,Athlete!A:B,2,FALSE)</f>
        <v>DMV</v>
      </c>
    </row>
    <row r="31" spans="1:6" x14ac:dyDescent="0.3">
      <c r="A31" t="s">
        <v>16</v>
      </c>
      <c r="B31">
        <v>158</v>
      </c>
      <c r="C31">
        <v>56</v>
      </c>
      <c r="D31">
        <f t="shared" si="2"/>
        <v>2</v>
      </c>
      <c r="E31">
        <f t="shared" si="1"/>
        <v>99</v>
      </c>
      <c r="F31" t="str">
        <f>VLOOKUP(B31,Athlete!A:B,2,FALSE)</f>
        <v>Waverley u15 Female Reds</v>
      </c>
    </row>
    <row r="32" spans="1:6" x14ac:dyDescent="0.3">
      <c r="A32" t="s">
        <v>16</v>
      </c>
      <c r="B32">
        <v>157</v>
      </c>
      <c r="C32">
        <v>63</v>
      </c>
      <c r="D32">
        <f t="shared" si="2"/>
        <v>1</v>
      </c>
      <c r="E32">
        <f t="shared" si="1"/>
        <v>100</v>
      </c>
      <c r="F32" t="str">
        <f>VLOOKUP(B32,Athlete!A:B,2,FALSE)</f>
        <v>Waverley u15 Female Reds</v>
      </c>
    </row>
    <row r="33" spans="1:6" x14ac:dyDescent="0.3">
      <c r="A33" t="s">
        <v>16</v>
      </c>
      <c r="B33">
        <v>162</v>
      </c>
      <c r="C33">
        <v>54</v>
      </c>
      <c r="D33">
        <f t="shared" si="2"/>
        <v>3</v>
      </c>
      <c r="E33">
        <f t="shared" si="1"/>
        <v>98</v>
      </c>
      <c r="F33" t="str">
        <f>VLOOKUP(B33,Athlete!A:B,2,FALSE)</f>
        <v>Waverley u15 Female Reds</v>
      </c>
    </row>
    <row r="34" spans="1:6" x14ac:dyDescent="0.3">
      <c r="A34" t="s">
        <v>16</v>
      </c>
      <c r="B34">
        <v>209</v>
      </c>
      <c r="C34">
        <v>49</v>
      </c>
      <c r="D34">
        <f t="shared" si="2"/>
        <v>6</v>
      </c>
      <c r="E34">
        <f t="shared" si="1"/>
        <v>95</v>
      </c>
      <c r="F34" t="str">
        <f>VLOOKUP(B34,Athlete!A:B,2,FALSE)</f>
        <v>HHH</v>
      </c>
    </row>
    <row r="36" spans="1:6" x14ac:dyDescent="0.3">
      <c r="A36" t="s">
        <v>8</v>
      </c>
      <c r="B36">
        <v>43</v>
      </c>
      <c r="C36" s="10">
        <v>5.95</v>
      </c>
      <c r="D36">
        <f>ROUNDDOWN(_xlfn.RANK.AVG(C36,$C$36:$C$50,0),0)</f>
        <v>8</v>
      </c>
      <c r="E36">
        <f t="shared" si="1"/>
        <v>93</v>
      </c>
      <c r="F36" t="str">
        <f>VLOOKUP(B36,Athlete!A:B,2,FALSE)</f>
        <v>CADAC</v>
      </c>
    </row>
    <row r="37" spans="1:6" x14ac:dyDescent="0.3">
      <c r="A37" t="s">
        <v>8</v>
      </c>
      <c r="B37">
        <v>211</v>
      </c>
      <c r="C37" s="10">
        <v>8.5399999999999991</v>
      </c>
      <c r="D37">
        <f t="shared" ref="D37:D50" si="3">ROUNDDOWN(_xlfn.RANK.AVG(C37,$C$36:$C$50,0),0)</f>
        <v>2</v>
      </c>
      <c r="E37">
        <f t="shared" si="1"/>
        <v>99</v>
      </c>
      <c r="F37" t="str">
        <f>VLOOKUP(B37,Athlete!A:B,2,FALSE)</f>
        <v>HHH</v>
      </c>
    </row>
    <row r="38" spans="1:6" x14ac:dyDescent="0.3">
      <c r="A38" t="s">
        <v>8</v>
      </c>
      <c r="B38">
        <v>21</v>
      </c>
      <c r="C38" s="10">
        <v>5.9</v>
      </c>
      <c r="D38">
        <f t="shared" si="3"/>
        <v>10</v>
      </c>
      <c r="E38">
        <f t="shared" si="1"/>
        <v>91</v>
      </c>
      <c r="F38" t="str">
        <f>VLOOKUP(B38,Athlete!A:B,2,FALSE)</f>
        <v>GGAC A</v>
      </c>
    </row>
    <row r="39" spans="1:6" x14ac:dyDescent="0.3">
      <c r="A39" t="s">
        <v>8</v>
      </c>
      <c r="B39">
        <v>20</v>
      </c>
      <c r="C39" s="10">
        <v>6.24</v>
      </c>
      <c r="D39">
        <f t="shared" si="3"/>
        <v>6</v>
      </c>
      <c r="E39">
        <f t="shared" si="1"/>
        <v>95</v>
      </c>
      <c r="F39" t="str">
        <f>VLOOKUP(B39,Athlete!A:B,2,FALSE)</f>
        <v>GGAC A</v>
      </c>
    </row>
    <row r="40" spans="1:6" x14ac:dyDescent="0.3">
      <c r="A40" t="s">
        <v>8</v>
      </c>
      <c r="B40">
        <v>160</v>
      </c>
      <c r="C40" s="10">
        <v>9.0500000000000007</v>
      </c>
      <c r="D40">
        <f t="shared" si="3"/>
        <v>1</v>
      </c>
      <c r="E40">
        <f t="shared" si="1"/>
        <v>100</v>
      </c>
      <c r="F40" t="str">
        <f>VLOOKUP(B40,Athlete!A:B,2,FALSE)</f>
        <v>Waverley u15 Female Reds</v>
      </c>
    </row>
    <row r="41" spans="1:6" x14ac:dyDescent="0.3">
      <c r="A41" t="s">
        <v>8</v>
      </c>
      <c r="B41">
        <v>165</v>
      </c>
      <c r="C41" s="10">
        <v>6.03</v>
      </c>
      <c r="D41">
        <f t="shared" si="3"/>
        <v>7</v>
      </c>
      <c r="E41">
        <f t="shared" si="1"/>
        <v>94</v>
      </c>
      <c r="F41" t="str">
        <f>VLOOKUP(B41,Athlete!A:B,2,FALSE)</f>
        <v>Waverley y15 Female Blues</v>
      </c>
    </row>
    <row r="42" spans="1:6" x14ac:dyDescent="0.3">
      <c r="A42" t="s">
        <v>8</v>
      </c>
      <c r="B42">
        <v>162</v>
      </c>
      <c r="C42" s="10">
        <v>8.31</v>
      </c>
      <c r="D42">
        <f t="shared" si="3"/>
        <v>4</v>
      </c>
      <c r="E42">
        <f t="shared" si="1"/>
        <v>97</v>
      </c>
      <c r="F42" t="str">
        <f>VLOOKUP(B42,Athlete!A:B,2,FALSE)</f>
        <v>Waverley u15 Female Reds</v>
      </c>
    </row>
    <row r="43" spans="1:6" x14ac:dyDescent="0.3">
      <c r="A43" t="s">
        <v>8</v>
      </c>
      <c r="B43">
        <v>161</v>
      </c>
      <c r="C43" s="10">
        <v>8.3699999999999992</v>
      </c>
      <c r="D43">
        <f t="shared" si="3"/>
        <v>3</v>
      </c>
      <c r="E43">
        <f t="shared" si="1"/>
        <v>98</v>
      </c>
      <c r="F43" t="str">
        <f>VLOOKUP(B43,Athlete!A:B,2,FALSE)</f>
        <v>Waverley u15 Female Reds</v>
      </c>
    </row>
    <row r="44" spans="1:6" x14ac:dyDescent="0.3">
      <c r="A44" t="s">
        <v>8</v>
      </c>
      <c r="B44">
        <v>99</v>
      </c>
      <c r="C44" s="10">
        <v>5.34</v>
      </c>
      <c r="D44">
        <f t="shared" si="3"/>
        <v>12</v>
      </c>
      <c r="E44">
        <f t="shared" si="1"/>
        <v>89</v>
      </c>
      <c r="F44" t="str">
        <f>VLOOKUP(B44,Athlete!A:B,2,FALSE)</f>
        <v>E&amp;E</v>
      </c>
    </row>
    <row r="45" spans="1:6" x14ac:dyDescent="0.3">
      <c r="A45" t="s">
        <v>8</v>
      </c>
      <c r="B45">
        <v>96</v>
      </c>
      <c r="C45" s="10">
        <v>6.9</v>
      </c>
      <c r="D45">
        <f t="shared" si="3"/>
        <v>5</v>
      </c>
      <c r="E45">
        <f t="shared" si="1"/>
        <v>96</v>
      </c>
      <c r="F45" t="str">
        <f>VLOOKUP(B45,Athlete!A:B,2,FALSE)</f>
        <v>E&amp;E</v>
      </c>
    </row>
    <row r="46" spans="1:6" x14ac:dyDescent="0.3">
      <c r="A46" t="s">
        <v>8</v>
      </c>
      <c r="B46">
        <v>24</v>
      </c>
      <c r="C46" s="10">
        <v>5.3</v>
      </c>
      <c r="D46">
        <f t="shared" si="3"/>
        <v>13</v>
      </c>
      <c r="E46">
        <f t="shared" si="1"/>
        <v>88</v>
      </c>
      <c r="F46" t="str">
        <f>VLOOKUP(B46,Athlete!A:B,2,FALSE)</f>
        <v>GGAC A</v>
      </c>
    </row>
    <row r="47" spans="1:6" x14ac:dyDescent="0.3">
      <c r="A47" t="s">
        <v>8</v>
      </c>
      <c r="B47">
        <v>79</v>
      </c>
      <c r="C47" s="10">
        <v>5.92</v>
      </c>
      <c r="D47">
        <f t="shared" si="3"/>
        <v>9</v>
      </c>
      <c r="E47">
        <f t="shared" si="1"/>
        <v>92</v>
      </c>
      <c r="F47" t="str">
        <f>VLOOKUP(B47,Athlete!A:B,2,FALSE)</f>
        <v>DMV</v>
      </c>
    </row>
    <row r="48" spans="1:6" x14ac:dyDescent="0.3">
      <c r="A48" t="s">
        <v>8</v>
      </c>
      <c r="B48">
        <v>82</v>
      </c>
      <c r="C48" s="10">
        <v>4.99</v>
      </c>
      <c r="D48">
        <f t="shared" si="3"/>
        <v>15</v>
      </c>
      <c r="E48">
        <f t="shared" si="1"/>
        <v>86</v>
      </c>
      <c r="F48" t="str">
        <f>VLOOKUP(B48,Athlete!A:B,2,FALSE)</f>
        <v>DMV</v>
      </c>
    </row>
    <row r="49" spans="1:6" x14ac:dyDescent="0.3">
      <c r="A49" t="s">
        <v>8</v>
      </c>
      <c r="B49">
        <v>80</v>
      </c>
      <c r="C49" s="10">
        <v>5.07</v>
      </c>
      <c r="D49">
        <f t="shared" si="3"/>
        <v>14</v>
      </c>
      <c r="E49">
        <f t="shared" si="1"/>
        <v>87</v>
      </c>
      <c r="F49" t="str">
        <f>VLOOKUP(B49,Athlete!A:B,2,FALSE)</f>
        <v>DMV</v>
      </c>
    </row>
    <row r="50" spans="1:6" x14ac:dyDescent="0.3">
      <c r="A50" t="s">
        <v>8</v>
      </c>
      <c r="B50">
        <v>209</v>
      </c>
      <c r="C50" s="10">
        <v>5.37</v>
      </c>
      <c r="D50">
        <f t="shared" si="3"/>
        <v>11</v>
      </c>
      <c r="E50">
        <f t="shared" si="1"/>
        <v>90</v>
      </c>
      <c r="F50" t="str">
        <f>VLOOKUP(B50,Athlete!A:B,2,FALSE)</f>
        <v>HHH</v>
      </c>
    </row>
    <row r="52" spans="1:6" x14ac:dyDescent="0.3">
      <c r="A52" t="s">
        <v>19</v>
      </c>
      <c r="B52">
        <v>19</v>
      </c>
      <c r="C52" s="12">
        <v>182</v>
      </c>
      <c r="D52">
        <f>ROUNDDOWN(_xlfn.RANK.AVG(C52,$C$52:$C$68,0),0)</f>
        <v>14</v>
      </c>
      <c r="E52">
        <f t="shared" si="1"/>
        <v>87</v>
      </c>
      <c r="F52" t="str">
        <f>VLOOKUP(B52,Athlete!A:B,2,FALSE)</f>
        <v>GGAC A</v>
      </c>
    </row>
    <row r="53" spans="1:6" x14ac:dyDescent="0.3">
      <c r="A53" t="s">
        <v>19</v>
      </c>
      <c r="B53">
        <v>20</v>
      </c>
      <c r="C53" s="12">
        <v>212</v>
      </c>
      <c r="D53">
        <f t="shared" ref="D53:D68" si="4">ROUNDDOWN(_xlfn.RANK.AVG(C53,$C$52:$C$68,0),0)</f>
        <v>5</v>
      </c>
      <c r="E53">
        <f t="shared" si="1"/>
        <v>96</v>
      </c>
      <c r="F53" t="str">
        <f>VLOOKUP(B53,Athlete!A:B,2,FALSE)</f>
        <v>GGAC A</v>
      </c>
    </row>
    <row r="54" spans="1:6" x14ac:dyDescent="0.3">
      <c r="A54" t="s">
        <v>19</v>
      </c>
      <c r="B54">
        <v>23</v>
      </c>
      <c r="C54" s="12">
        <v>176</v>
      </c>
      <c r="D54">
        <f t="shared" si="4"/>
        <v>15</v>
      </c>
      <c r="E54">
        <f t="shared" si="1"/>
        <v>86</v>
      </c>
      <c r="F54" t="str">
        <f>VLOOKUP(B54,Athlete!A:B,2,FALSE)</f>
        <v>GGAC A</v>
      </c>
    </row>
    <row r="55" spans="1:6" x14ac:dyDescent="0.3">
      <c r="A55" t="s">
        <v>19</v>
      </c>
      <c r="B55">
        <v>42</v>
      </c>
      <c r="C55" s="12">
        <v>191</v>
      </c>
      <c r="D55">
        <f t="shared" si="4"/>
        <v>13</v>
      </c>
      <c r="E55">
        <f t="shared" si="1"/>
        <v>88</v>
      </c>
      <c r="F55" t="str">
        <f>VLOOKUP(B55,Athlete!A:B,2,FALSE)</f>
        <v>CADAC</v>
      </c>
    </row>
    <row r="56" spans="1:6" x14ac:dyDescent="0.3">
      <c r="A56" t="s">
        <v>19</v>
      </c>
      <c r="B56">
        <v>165</v>
      </c>
      <c r="C56" s="12">
        <v>213</v>
      </c>
      <c r="D56">
        <f t="shared" si="4"/>
        <v>4</v>
      </c>
      <c r="E56">
        <f t="shared" si="1"/>
        <v>97</v>
      </c>
      <c r="F56" t="str">
        <f>VLOOKUP(B56,Athlete!A:B,2,FALSE)</f>
        <v>Waverley y15 Female Blues</v>
      </c>
    </row>
    <row r="57" spans="1:6" x14ac:dyDescent="0.3">
      <c r="A57" t="s">
        <v>19</v>
      </c>
      <c r="B57">
        <v>97</v>
      </c>
      <c r="C57" s="12">
        <v>192</v>
      </c>
      <c r="D57">
        <f t="shared" si="4"/>
        <v>11</v>
      </c>
      <c r="E57">
        <f t="shared" si="1"/>
        <v>90</v>
      </c>
      <c r="F57" t="str">
        <f>VLOOKUP(B57,Athlete!A:B,2,FALSE)</f>
        <v>E&amp;E</v>
      </c>
    </row>
    <row r="58" spans="1:6" x14ac:dyDescent="0.3">
      <c r="A58" t="s">
        <v>19</v>
      </c>
      <c r="B58">
        <v>161</v>
      </c>
      <c r="C58" s="12">
        <v>174</v>
      </c>
      <c r="D58">
        <f t="shared" si="4"/>
        <v>16</v>
      </c>
      <c r="E58">
        <f t="shared" si="1"/>
        <v>85</v>
      </c>
      <c r="F58" t="str">
        <f>VLOOKUP(B58,Athlete!A:B,2,FALSE)</f>
        <v>Waverley u15 Female Reds</v>
      </c>
    </row>
    <row r="59" spans="1:6" x14ac:dyDescent="0.3">
      <c r="A59" t="s">
        <v>19</v>
      </c>
      <c r="B59">
        <v>163</v>
      </c>
      <c r="C59" s="12">
        <v>194</v>
      </c>
      <c r="D59">
        <f t="shared" si="4"/>
        <v>10</v>
      </c>
      <c r="E59">
        <f t="shared" si="1"/>
        <v>91</v>
      </c>
      <c r="F59" t="str">
        <f>VLOOKUP(B59,Athlete!A:B,2,FALSE)</f>
        <v>Waverley y15 Female Blues</v>
      </c>
    </row>
    <row r="60" spans="1:6" x14ac:dyDescent="0.3">
      <c r="A60" t="s">
        <v>19</v>
      </c>
      <c r="B60">
        <v>166</v>
      </c>
      <c r="C60" s="12">
        <v>206</v>
      </c>
      <c r="D60">
        <f t="shared" si="4"/>
        <v>8</v>
      </c>
      <c r="E60">
        <f t="shared" si="1"/>
        <v>93</v>
      </c>
      <c r="F60" t="str">
        <f>VLOOKUP(B60,Athlete!A:B,2,FALSE)</f>
        <v>Waverley y15 Female Blues</v>
      </c>
    </row>
    <row r="61" spans="1:6" x14ac:dyDescent="0.3">
      <c r="A61" t="s">
        <v>19</v>
      </c>
      <c r="B61">
        <v>159</v>
      </c>
      <c r="C61" s="12">
        <v>224</v>
      </c>
      <c r="D61">
        <f t="shared" si="4"/>
        <v>1</v>
      </c>
      <c r="E61">
        <f t="shared" si="1"/>
        <v>100</v>
      </c>
      <c r="F61" t="str">
        <f>VLOOKUP(B61,Athlete!A:B,2,FALSE)</f>
        <v>Waverley u15 Female Reds</v>
      </c>
    </row>
    <row r="62" spans="1:6" x14ac:dyDescent="0.3">
      <c r="A62" t="s">
        <v>19</v>
      </c>
      <c r="B62">
        <v>160</v>
      </c>
      <c r="C62" s="12">
        <v>222</v>
      </c>
      <c r="D62">
        <f t="shared" si="4"/>
        <v>2</v>
      </c>
      <c r="E62">
        <f t="shared" si="1"/>
        <v>99</v>
      </c>
      <c r="F62" t="str">
        <f>VLOOKUP(B62,Athlete!A:B,2,FALSE)</f>
        <v>Waverley u15 Female Reds</v>
      </c>
    </row>
    <row r="63" spans="1:6" x14ac:dyDescent="0.3">
      <c r="A63" t="s">
        <v>19</v>
      </c>
      <c r="B63">
        <v>214</v>
      </c>
      <c r="C63" s="12">
        <v>216</v>
      </c>
      <c r="D63">
        <f t="shared" si="4"/>
        <v>3</v>
      </c>
      <c r="E63">
        <f t="shared" si="1"/>
        <v>98</v>
      </c>
      <c r="F63" t="str">
        <f>VLOOKUP(B63,Athlete!A:B,2,FALSE)</f>
        <v>HHH</v>
      </c>
    </row>
    <row r="64" spans="1:6" x14ac:dyDescent="0.3">
      <c r="A64" t="s">
        <v>19</v>
      </c>
      <c r="B64">
        <v>77</v>
      </c>
      <c r="C64" s="12">
        <v>212</v>
      </c>
      <c r="D64">
        <f t="shared" si="4"/>
        <v>5</v>
      </c>
      <c r="E64">
        <f t="shared" si="1"/>
        <v>96</v>
      </c>
      <c r="F64" t="str">
        <f>VLOOKUP(B64,Athlete!A:B,2,FALSE)</f>
        <v>DMV</v>
      </c>
    </row>
    <row r="65" spans="1:6" x14ac:dyDescent="0.3">
      <c r="A65" t="s">
        <v>19</v>
      </c>
      <c r="B65">
        <v>80</v>
      </c>
      <c r="C65" s="12">
        <v>192</v>
      </c>
      <c r="D65">
        <f t="shared" si="4"/>
        <v>11</v>
      </c>
      <c r="E65">
        <f t="shared" si="1"/>
        <v>90</v>
      </c>
      <c r="F65" t="str">
        <f>VLOOKUP(B65,Athlete!A:B,2,FALSE)</f>
        <v>DMV</v>
      </c>
    </row>
    <row r="66" spans="1:6" x14ac:dyDescent="0.3">
      <c r="A66" t="s">
        <v>19</v>
      </c>
      <c r="B66">
        <v>82</v>
      </c>
      <c r="C66" s="12">
        <v>174</v>
      </c>
      <c r="D66">
        <f t="shared" si="4"/>
        <v>16</v>
      </c>
      <c r="E66">
        <f t="shared" si="1"/>
        <v>85</v>
      </c>
      <c r="F66" t="str">
        <f>VLOOKUP(B66,Athlete!A:B,2,FALSE)</f>
        <v>DMV</v>
      </c>
    </row>
    <row r="67" spans="1:6" x14ac:dyDescent="0.3">
      <c r="A67" t="s">
        <v>19</v>
      </c>
      <c r="B67">
        <v>208</v>
      </c>
      <c r="C67" s="12">
        <v>204</v>
      </c>
      <c r="D67">
        <f t="shared" si="4"/>
        <v>9</v>
      </c>
      <c r="E67">
        <f t="shared" ref="E67:E68" si="5">101-D67</f>
        <v>92</v>
      </c>
      <c r="F67" t="str">
        <f>VLOOKUP(B67,Athlete!A:B,2,FALSE)</f>
        <v>HHH</v>
      </c>
    </row>
    <row r="68" spans="1:6" x14ac:dyDescent="0.3">
      <c r="A68" t="s">
        <v>19</v>
      </c>
      <c r="B68">
        <v>210</v>
      </c>
      <c r="C68" s="12">
        <v>210</v>
      </c>
      <c r="D68">
        <f t="shared" si="4"/>
        <v>7</v>
      </c>
      <c r="E68">
        <f t="shared" si="5"/>
        <v>94</v>
      </c>
      <c r="F68" t="str">
        <f>VLOOKUP(B68,Athlete!A:B,2,FALSE)</f>
        <v>HHH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B136B1-A0DF-4A2D-B06C-CF03079171B1}">
  <dimension ref="A1:F12"/>
  <sheetViews>
    <sheetView workbookViewId="0">
      <selection activeCell="A2" sqref="A2:A8"/>
    </sheetView>
  </sheetViews>
  <sheetFormatPr defaultRowHeight="14.4" x14ac:dyDescent="0.3"/>
  <cols>
    <col min="1" max="1" width="11.6640625" bestFit="1" customWidth="1"/>
    <col min="2" max="2" width="14" bestFit="1" customWidth="1"/>
    <col min="3" max="3" width="23.44140625" bestFit="1" customWidth="1"/>
    <col min="4" max="4" width="8.109375" bestFit="1" customWidth="1"/>
    <col min="5" max="6" width="8.109375" customWidth="1"/>
  </cols>
  <sheetData>
    <row r="1" spans="1:6" x14ac:dyDescent="0.3">
      <c r="A1" t="s">
        <v>3</v>
      </c>
      <c r="B1" t="s">
        <v>32</v>
      </c>
      <c r="C1" t="s">
        <v>0</v>
      </c>
      <c r="D1" t="s">
        <v>14</v>
      </c>
      <c r="E1" t="s">
        <v>24</v>
      </c>
      <c r="F1" t="s">
        <v>25</v>
      </c>
    </row>
    <row r="2" spans="1:6" x14ac:dyDescent="0.3">
      <c r="A2" t="s">
        <v>20</v>
      </c>
      <c r="B2">
        <v>160</v>
      </c>
      <c r="C2" t="s">
        <v>43</v>
      </c>
      <c r="D2" s="11">
        <v>115.1</v>
      </c>
      <c r="E2">
        <v>1</v>
      </c>
      <c r="F2">
        <v>100</v>
      </c>
    </row>
    <row r="3" spans="1:6" x14ac:dyDescent="0.3">
      <c r="A3" t="s">
        <v>20</v>
      </c>
      <c r="B3">
        <v>19</v>
      </c>
      <c r="C3" t="s">
        <v>95</v>
      </c>
      <c r="D3" s="11">
        <v>117.8</v>
      </c>
      <c r="E3">
        <v>2</v>
      </c>
      <c r="F3">
        <v>99</v>
      </c>
    </row>
    <row r="4" spans="1:6" x14ac:dyDescent="0.3">
      <c r="A4" t="s">
        <v>20</v>
      </c>
      <c r="B4">
        <v>81</v>
      </c>
      <c r="C4" t="s">
        <v>56</v>
      </c>
      <c r="D4" s="11">
        <v>123.7</v>
      </c>
      <c r="E4">
        <v>3</v>
      </c>
      <c r="F4">
        <v>98</v>
      </c>
    </row>
    <row r="6" spans="1:6" x14ac:dyDescent="0.3">
      <c r="A6" t="s">
        <v>9</v>
      </c>
      <c r="B6">
        <v>97</v>
      </c>
      <c r="C6" t="s">
        <v>96</v>
      </c>
      <c r="D6" s="11">
        <v>106.1</v>
      </c>
      <c r="E6">
        <v>2</v>
      </c>
      <c r="F6">
        <v>99</v>
      </c>
    </row>
    <row r="7" spans="1:6" x14ac:dyDescent="0.3">
      <c r="A7" t="s">
        <v>9</v>
      </c>
      <c r="B7">
        <v>214</v>
      </c>
      <c r="C7" t="s">
        <v>68</v>
      </c>
      <c r="D7" s="11">
        <v>111.6</v>
      </c>
      <c r="E7">
        <v>3</v>
      </c>
      <c r="F7">
        <v>98</v>
      </c>
    </row>
    <row r="8" spans="1:6" x14ac:dyDescent="0.3">
      <c r="A8" t="s">
        <v>9</v>
      </c>
      <c r="B8">
        <v>77</v>
      </c>
      <c r="C8" t="s">
        <v>56</v>
      </c>
      <c r="D8" s="11">
        <v>113.5</v>
      </c>
      <c r="E8">
        <v>5</v>
      </c>
      <c r="F8">
        <v>96</v>
      </c>
    </row>
    <row r="9" spans="1:6" x14ac:dyDescent="0.3">
      <c r="A9" t="s">
        <v>9</v>
      </c>
      <c r="B9">
        <v>157</v>
      </c>
      <c r="C9" t="s">
        <v>43</v>
      </c>
      <c r="D9" s="11">
        <v>105.2</v>
      </c>
      <c r="E9">
        <v>1</v>
      </c>
      <c r="F9">
        <v>100</v>
      </c>
    </row>
    <row r="10" spans="1:6" x14ac:dyDescent="0.3">
      <c r="A10" t="s">
        <v>9</v>
      </c>
      <c r="B10">
        <v>22</v>
      </c>
      <c r="C10" t="s">
        <v>95</v>
      </c>
      <c r="D10" s="11">
        <v>113</v>
      </c>
      <c r="E10">
        <v>4</v>
      </c>
      <c r="F10">
        <v>97</v>
      </c>
    </row>
    <row r="11" spans="1:6" x14ac:dyDescent="0.3">
      <c r="A11" t="s">
        <v>9</v>
      </c>
      <c r="B11">
        <v>42</v>
      </c>
      <c r="C11" t="s">
        <v>77</v>
      </c>
      <c r="D11" s="11">
        <v>114.1</v>
      </c>
      <c r="E11">
        <v>6</v>
      </c>
      <c r="F11">
        <v>95</v>
      </c>
    </row>
    <row r="12" spans="1:6" x14ac:dyDescent="0.3">
      <c r="A12" t="s">
        <v>9</v>
      </c>
      <c r="B12">
        <v>163</v>
      </c>
      <c r="C12" t="s">
        <v>36</v>
      </c>
      <c r="D12" s="11">
        <v>118.5</v>
      </c>
      <c r="E12">
        <v>7</v>
      </c>
      <c r="F12">
        <v>94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A9BF93-1450-424F-AFE0-68D00B04EB76}">
  <dimension ref="A1:K8"/>
  <sheetViews>
    <sheetView tabSelected="1" workbookViewId="0"/>
  </sheetViews>
  <sheetFormatPr defaultRowHeight="14.4" x14ac:dyDescent="0.3"/>
  <cols>
    <col min="1" max="1" width="23.44140625" bestFit="1" customWidth="1"/>
    <col min="2" max="11" width="11.44140625" customWidth="1"/>
  </cols>
  <sheetData>
    <row r="1" spans="1:11" x14ac:dyDescent="0.3">
      <c r="A1" s="5" t="s">
        <v>22</v>
      </c>
      <c r="B1" s="5" t="s">
        <v>26</v>
      </c>
      <c r="C1" s="5" t="s">
        <v>23</v>
      </c>
      <c r="D1" s="4" t="s">
        <v>5</v>
      </c>
      <c r="E1" s="4" t="s">
        <v>6</v>
      </c>
      <c r="F1" s="4" t="s">
        <v>19</v>
      </c>
      <c r="G1" s="4" t="s">
        <v>16</v>
      </c>
      <c r="H1" s="4" t="s">
        <v>18</v>
      </c>
      <c r="I1" s="4" t="s">
        <v>8</v>
      </c>
      <c r="J1" s="4" t="s">
        <v>20</v>
      </c>
      <c r="K1" s="4" t="s">
        <v>9</v>
      </c>
    </row>
    <row r="2" spans="1:11" x14ac:dyDescent="0.3">
      <c r="A2" s="1" t="s">
        <v>43</v>
      </c>
      <c r="B2" s="1">
        <v>1</v>
      </c>
      <c r="C2" s="1">
        <v>1945</v>
      </c>
      <c r="D2" s="2">
        <v>283</v>
      </c>
      <c r="E2" s="2">
        <v>295</v>
      </c>
      <c r="F2" s="2">
        <v>284</v>
      </c>
      <c r="G2" s="2">
        <v>297</v>
      </c>
      <c r="H2" s="2">
        <v>291</v>
      </c>
      <c r="I2" s="2">
        <v>295</v>
      </c>
      <c r="J2" s="2">
        <v>100</v>
      </c>
      <c r="K2" s="2">
        <v>100</v>
      </c>
    </row>
    <row r="3" spans="1:11" x14ac:dyDescent="0.3">
      <c r="A3" s="3" t="s">
        <v>95</v>
      </c>
      <c r="B3" s="3">
        <v>2</v>
      </c>
      <c r="C3" s="3">
        <v>1843</v>
      </c>
      <c r="D3" s="3">
        <v>274</v>
      </c>
      <c r="E3" s="3">
        <v>278</v>
      </c>
      <c r="F3" s="3">
        <v>269</v>
      </c>
      <c r="G3" s="3">
        <v>277</v>
      </c>
      <c r="H3" s="3">
        <v>275</v>
      </c>
      <c r="I3" s="3">
        <v>274</v>
      </c>
      <c r="J3" s="3">
        <v>99</v>
      </c>
      <c r="K3" s="3">
        <v>97</v>
      </c>
    </row>
    <row r="4" spans="1:11" x14ac:dyDescent="0.3">
      <c r="A4" s="1" t="s">
        <v>56</v>
      </c>
      <c r="B4" s="1">
        <v>3</v>
      </c>
      <c r="C4" s="1">
        <v>1828</v>
      </c>
      <c r="D4" s="2">
        <v>260</v>
      </c>
      <c r="E4" s="2">
        <v>279</v>
      </c>
      <c r="F4" s="2">
        <v>271</v>
      </c>
      <c r="G4" s="2">
        <v>276</v>
      </c>
      <c r="H4" s="2">
        <v>283</v>
      </c>
      <c r="I4" s="2">
        <v>265</v>
      </c>
      <c r="J4" s="2">
        <v>98</v>
      </c>
      <c r="K4" s="2">
        <v>96</v>
      </c>
    </row>
    <row r="5" spans="1:11" x14ac:dyDescent="0.3">
      <c r="A5" s="3" t="s">
        <v>96</v>
      </c>
      <c r="B5" s="3">
        <v>4</v>
      </c>
      <c r="C5" s="3">
        <v>1205</v>
      </c>
      <c r="D5" s="3">
        <v>280</v>
      </c>
      <c r="E5" s="3">
        <v>98</v>
      </c>
      <c r="F5" s="3">
        <v>90</v>
      </c>
      <c r="G5" s="3">
        <v>273</v>
      </c>
      <c r="H5" s="3">
        <v>180</v>
      </c>
      <c r="I5" s="3">
        <v>185</v>
      </c>
      <c r="J5" s="3">
        <v>0</v>
      </c>
      <c r="K5" s="3">
        <v>99</v>
      </c>
    </row>
    <row r="6" spans="1:11" x14ac:dyDescent="0.3">
      <c r="A6" s="1" t="s">
        <v>68</v>
      </c>
      <c r="B6" s="1">
        <v>5</v>
      </c>
      <c r="C6" s="1">
        <v>1127</v>
      </c>
      <c r="D6" s="2">
        <v>198</v>
      </c>
      <c r="E6" s="2">
        <v>91</v>
      </c>
      <c r="F6" s="2">
        <v>284</v>
      </c>
      <c r="G6" s="2">
        <v>95</v>
      </c>
      <c r="H6" s="2">
        <v>172</v>
      </c>
      <c r="I6" s="2">
        <v>189</v>
      </c>
      <c r="J6" s="2">
        <v>0</v>
      </c>
      <c r="K6" s="2">
        <v>98</v>
      </c>
    </row>
    <row r="7" spans="1:11" x14ac:dyDescent="0.3">
      <c r="A7" s="3" t="s">
        <v>36</v>
      </c>
      <c r="B7" s="3">
        <v>6</v>
      </c>
      <c r="C7" s="3">
        <v>921</v>
      </c>
      <c r="D7" s="3">
        <v>176</v>
      </c>
      <c r="E7" s="3">
        <v>88</v>
      </c>
      <c r="F7" s="3">
        <v>281</v>
      </c>
      <c r="G7" s="3">
        <v>0</v>
      </c>
      <c r="H7" s="3">
        <v>188</v>
      </c>
      <c r="I7" s="3">
        <v>94</v>
      </c>
      <c r="J7" s="3">
        <v>0</v>
      </c>
      <c r="K7" s="3">
        <v>94</v>
      </c>
    </row>
    <row r="8" spans="1:11" x14ac:dyDescent="0.3">
      <c r="A8" s="1" t="s">
        <v>77</v>
      </c>
      <c r="B8" s="1">
        <v>7</v>
      </c>
      <c r="C8" s="1">
        <v>906</v>
      </c>
      <c r="D8" s="2">
        <v>180</v>
      </c>
      <c r="E8" s="2">
        <v>93</v>
      </c>
      <c r="F8" s="2">
        <v>88</v>
      </c>
      <c r="G8" s="2">
        <v>179</v>
      </c>
      <c r="H8" s="2">
        <v>178</v>
      </c>
      <c r="I8" s="2">
        <v>93</v>
      </c>
      <c r="J8" s="2">
        <v>0</v>
      </c>
      <c r="K8" s="2">
        <v>95</v>
      </c>
    </row>
  </sheetData>
  <autoFilter ref="A1:K8" xr:uid="{83A9BF93-1450-424F-AFE0-68D00B04EB76}">
    <sortState xmlns:xlrd2="http://schemas.microsoft.com/office/spreadsheetml/2017/richdata2" ref="A2:K8">
      <sortCondition ref="B1:B8"/>
    </sortState>
  </autoFilter>
  <pageMargins left="0.7" right="0.7" top="0.75" bottom="0.75" header="0.3" footer="0.3"/>
  <pageSetup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29BFC3-E10B-4CE2-964C-C70C24858EE8}">
  <dimension ref="A1:K34"/>
  <sheetViews>
    <sheetView workbookViewId="0">
      <selection activeCell="C20" sqref="C20"/>
    </sheetView>
  </sheetViews>
  <sheetFormatPr defaultRowHeight="14.4" x14ac:dyDescent="0.3"/>
  <cols>
    <col min="2" max="2" width="26.33203125" bestFit="1" customWidth="1"/>
    <col min="3" max="3" width="22.77734375" bestFit="1" customWidth="1"/>
    <col min="5" max="5" width="10.6640625" bestFit="1" customWidth="1"/>
  </cols>
  <sheetData>
    <row r="1" spans="1:11" x14ac:dyDescent="0.3">
      <c r="A1" s="5" t="s">
        <v>4</v>
      </c>
      <c r="B1" s="5" t="s">
        <v>22</v>
      </c>
      <c r="C1" s="5" t="s">
        <v>27</v>
      </c>
      <c r="D1" s="5" t="s">
        <v>26</v>
      </c>
      <c r="E1" s="5" t="s">
        <v>23</v>
      </c>
      <c r="F1" s="4" t="s">
        <v>5</v>
      </c>
      <c r="G1" s="4" t="s">
        <v>6</v>
      </c>
      <c r="H1" s="4" t="s">
        <v>19</v>
      </c>
      <c r="I1" s="4" t="s">
        <v>16</v>
      </c>
      <c r="J1" s="4" t="s">
        <v>18</v>
      </c>
      <c r="K1" s="4" t="s">
        <v>8</v>
      </c>
    </row>
    <row r="2" spans="1:11" x14ac:dyDescent="0.3">
      <c r="A2" s="1">
        <v>160</v>
      </c>
      <c r="B2" s="1" t="s">
        <v>43</v>
      </c>
      <c r="C2" s="1" t="s">
        <v>109</v>
      </c>
      <c r="D2" s="1">
        <v>1</v>
      </c>
      <c r="E2" s="1">
        <v>299</v>
      </c>
      <c r="F2" s="1">
        <v>0</v>
      </c>
      <c r="G2" s="1">
        <v>100</v>
      </c>
      <c r="H2" s="1">
        <v>99</v>
      </c>
      <c r="I2" s="1">
        <v>0</v>
      </c>
      <c r="J2" s="1">
        <v>0</v>
      </c>
      <c r="K2" s="1">
        <v>100</v>
      </c>
    </row>
    <row r="3" spans="1:11" x14ac:dyDescent="0.3">
      <c r="A3" s="3">
        <v>158</v>
      </c>
      <c r="B3" s="3" t="s">
        <v>43</v>
      </c>
      <c r="C3" s="3" t="s">
        <v>107</v>
      </c>
      <c r="D3" s="3">
        <v>2</v>
      </c>
      <c r="E3" s="3">
        <v>295</v>
      </c>
      <c r="F3" s="3">
        <v>96</v>
      </c>
      <c r="G3" s="3">
        <v>0</v>
      </c>
      <c r="H3" s="3">
        <v>0</v>
      </c>
      <c r="I3" s="3">
        <v>99</v>
      </c>
      <c r="J3" s="3">
        <v>100</v>
      </c>
      <c r="K3" s="3">
        <v>0</v>
      </c>
    </row>
    <row r="4" spans="1:11" x14ac:dyDescent="0.3">
      <c r="A4" s="1">
        <v>157</v>
      </c>
      <c r="B4" s="1" t="s">
        <v>43</v>
      </c>
      <c r="C4" s="1" t="s">
        <v>106</v>
      </c>
      <c r="D4" s="1">
        <v>3</v>
      </c>
      <c r="E4" s="1">
        <v>293</v>
      </c>
      <c r="F4" s="1">
        <v>97</v>
      </c>
      <c r="G4" s="1">
        <v>0</v>
      </c>
      <c r="H4" s="1">
        <v>0</v>
      </c>
      <c r="I4" s="1">
        <v>100</v>
      </c>
      <c r="J4" s="1">
        <v>96</v>
      </c>
      <c r="K4" s="1">
        <v>0</v>
      </c>
    </row>
    <row r="5" spans="1:11" x14ac:dyDescent="0.3">
      <c r="A5" s="3">
        <v>96</v>
      </c>
      <c r="B5" s="3" t="s">
        <v>96</v>
      </c>
      <c r="C5" s="3" t="s">
        <v>135</v>
      </c>
      <c r="D5" s="3">
        <v>3</v>
      </c>
      <c r="E5" s="3">
        <v>293</v>
      </c>
      <c r="F5" s="3">
        <v>100</v>
      </c>
      <c r="G5" s="3">
        <v>0</v>
      </c>
      <c r="H5" s="3">
        <v>0</v>
      </c>
      <c r="I5" s="3">
        <v>97</v>
      </c>
      <c r="J5" s="3">
        <v>0</v>
      </c>
      <c r="K5" s="3">
        <v>96</v>
      </c>
    </row>
    <row r="6" spans="1:11" x14ac:dyDescent="0.3">
      <c r="A6" s="1">
        <v>162</v>
      </c>
      <c r="B6" s="1" t="s">
        <v>43</v>
      </c>
      <c r="C6" s="1" t="s">
        <v>111</v>
      </c>
      <c r="D6" s="1">
        <v>5</v>
      </c>
      <c r="E6" s="1">
        <v>291</v>
      </c>
      <c r="F6" s="1">
        <v>0</v>
      </c>
      <c r="G6" s="1">
        <v>96</v>
      </c>
      <c r="H6" s="1">
        <v>0</v>
      </c>
      <c r="I6" s="1">
        <v>98</v>
      </c>
      <c r="J6" s="1">
        <v>0</v>
      </c>
      <c r="K6" s="1">
        <v>97</v>
      </c>
    </row>
    <row r="7" spans="1:11" x14ac:dyDescent="0.3">
      <c r="A7" s="3">
        <v>159</v>
      </c>
      <c r="B7" s="3" t="s">
        <v>43</v>
      </c>
      <c r="C7" s="3" t="s">
        <v>108</v>
      </c>
      <c r="D7" s="3">
        <v>6</v>
      </c>
      <c r="E7" s="3">
        <v>285</v>
      </c>
      <c r="F7" s="3">
        <v>90</v>
      </c>
      <c r="G7" s="3">
        <v>0</v>
      </c>
      <c r="H7" s="3">
        <v>100</v>
      </c>
      <c r="I7" s="3">
        <v>0</v>
      </c>
      <c r="J7" s="3">
        <v>95</v>
      </c>
      <c r="K7" s="3">
        <v>0</v>
      </c>
    </row>
    <row r="8" spans="1:11" x14ac:dyDescent="0.3">
      <c r="A8" s="1">
        <v>77</v>
      </c>
      <c r="B8" s="1" t="s">
        <v>56</v>
      </c>
      <c r="C8" s="1" t="s">
        <v>112</v>
      </c>
      <c r="D8" s="1">
        <v>7</v>
      </c>
      <c r="E8" s="1">
        <v>284</v>
      </c>
      <c r="F8" s="1">
        <v>91</v>
      </c>
      <c r="G8" s="1">
        <v>0</v>
      </c>
      <c r="H8" s="1">
        <v>96</v>
      </c>
      <c r="I8" s="1">
        <v>0</v>
      </c>
      <c r="J8" s="1">
        <v>97</v>
      </c>
      <c r="K8" s="1">
        <v>0</v>
      </c>
    </row>
    <row r="9" spans="1:11" x14ac:dyDescent="0.3">
      <c r="A9" s="3">
        <v>214</v>
      </c>
      <c r="B9" s="3" t="s">
        <v>68</v>
      </c>
      <c r="C9" s="3" t="s">
        <v>119</v>
      </c>
      <c r="D9" s="3">
        <v>7</v>
      </c>
      <c r="E9" s="3">
        <v>284</v>
      </c>
      <c r="F9" s="3">
        <v>99</v>
      </c>
      <c r="G9" s="3">
        <v>0</v>
      </c>
      <c r="H9" s="3">
        <v>98</v>
      </c>
      <c r="I9" s="3">
        <v>0</v>
      </c>
      <c r="J9" s="3">
        <v>87</v>
      </c>
      <c r="K9" s="3">
        <v>0</v>
      </c>
    </row>
    <row r="10" spans="1:11" x14ac:dyDescent="0.3">
      <c r="A10" s="1">
        <v>20</v>
      </c>
      <c r="B10" s="1" t="s">
        <v>95</v>
      </c>
      <c r="C10" s="1" t="s">
        <v>127</v>
      </c>
      <c r="D10" s="1">
        <v>9</v>
      </c>
      <c r="E10" s="1">
        <v>283</v>
      </c>
      <c r="F10" s="1">
        <v>92</v>
      </c>
      <c r="G10" s="1">
        <v>0</v>
      </c>
      <c r="H10" s="1">
        <v>96</v>
      </c>
      <c r="I10" s="1">
        <v>0</v>
      </c>
      <c r="J10" s="1">
        <v>0</v>
      </c>
      <c r="K10" s="1">
        <v>95</v>
      </c>
    </row>
    <row r="11" spans="1:11" x14ac:dyDescent="0.3">
      <c r="A11" s="3">
        <v>161</v>
      </c>
      <c r="B11" s="3" t="s">
        <v>43</v>
      </c>
      <c r="C11" s="3" t="s">
        <v>110</v>
      </c>
      <c r="D11" s="3">
        <v>10</v>
      </c>
      <c r="E11" s="3">
        <v>282</v>
      </c>
      <c r="F11" s="3">
        <v>0</v>
      </c>
      <c r="G11" s="3">
        <v>99</v>
      </c>
      <c r="H11" s="3">
        <v>85</v>
      </c>
      <c r="I11" s="3">
        <v>0</v>
      </c>
      <c r="J11" s="3">
        <v>0</v>
      </c>
      <c r="K11" s="3">
        <v>98</v>
      </c>
    </row>
    <row r="12" spans="1:11" x14ac:dyDescent="0.3">
      <c r="A12" s="1">
        <v>81</v>
      </c>
      <c r="B12" s="1" t="s">
        <v>56</v>
      </c>
      <c r="C12" s="1" t="s">
        <v>116</v>
      </c>
      <c r="D12" s="1">
        <v>10</v>
      </c>
      <c r="E12" s="1">
        <v>282</v>
      </c>
      <c r="F12" s="1">
        <v>0</v>
      </c>
      <c r="G12" s="1">
        <v>95</v>
      </c>
      <c r="H12" s="1">
        <v>0</v>
      </c>
      <c r="I12" s="1">
        <v>95</v>
      </c>
      <c r="J12" s="1">
        <v>92</v>
      </c>
      <c r="K12" s="1">
        <v>0</v>
      </c>
    </row>
    <row r="13" spans="1:11" x14ac:dyDescent="0.3">
      <c r="A13" s="3">
        <v>22</v>
      </c>
      <c r="B13" s="3" t="s">
        <v>95</v>
      </c>
      <c r="C13" s="3" t="s">
        <v>129</v>
      </c>
      <c r="D13" s="3">
        <v>12</v>
      </c>
      <c r="E13" s="3">
        <v>280</v>
      </c>
      <c r="F13" s="3">
        <v>94</v>
      </c>
      <c r="G13" s="3">
        <v>0</v>
      </c>
      <c r="H13" s="3">
        <v>0</v>
      </c>
      <c r="I13" s="3">
        <v>96</v>
      </c>
      <c r="J13" s="3">
        <v>90</v>
      </c>
      <c r="K13" s="3">
        <v>0</v>
      </c>
    </row>
    <row r="14" spans="1:11" x14ac:dyDescent="0.3">
      <c r="A14" s="1">
        <v>165</v>
      </c>
      <c r="B14" s="1" t="s">
        <v>36</v>
      </c>
      <c r="C14" s="1" t="s">
        <v>133</v>
      </c>
      <c r="D14" s="1">
        <v>12</v>
      </c>
      <c r="E14" s="1">
        <v>280</v>
      </c>
      <c r="F14" s="1">
        <v>89</v>
      </c>
      <c r="G14" s="1">
        <v>0</v>
      </c>
      <c r="H14" s="1">
        <v>97</v>
      </c>
      <c r="I14" s="1">
        <v>0</v>
      </c>
      <c r="J14" s="1">
        <v>0</v>
      </c>
      <c r="K14" s="1">
        <v>94</v>
      </c>
    </row>
    <row r="15" spans="1:11" x14ac:dyDescent="0.3">
      <c r="A15" s="3">
        <v>42</v>
      </c>
      <c r="B15" s="3" t="s">
        <v>77</v>
      </c>
      <c r="C15" s="3" t="s">
        <v>123</v>
      </c>
      <c r="D15" s="3">
        <v>14</v>
      </c>
      <c r="E15" s="3">
        <v>278</v>
      </c>
      <c r="F15" s="3">
        <v>96</v>
      </c>
      <c r="G15" s="3">
        <v>0</v>
      </c>
      <c r="H15" s="3">
        <v>88</v>
      </c>
      <c r="I15" s="3">
        <v>0</v>
      </c>
      <c r="J15" s="3">
        <v>94</v>
      </c>
      <c r="K15" s="3">
        <v>0</v>
      </c>
    </row>
    <row r="16" spans="1:11" x14ac:dyDescent="0.3">
      <c r="A16" s="1">
        <v>98</v>
      </c>
      <c r="B16" s="1" t="s">
        <v>96</v>
      </c>
      <c r="C16" s="1" t="s">
        <v>137</v>
      </c>
      <c r="D16" s="1">
        <v>14</v>
      </c>
      <c r="E16" s="1">
        <v>278</v>
      </c>
      <c r="F16" s="1">
        <v>0</v>
      </c>
      <c r="G16" s="1">
        <v>98</v>
      </c>
      <c r="H16" s="1">
        <v>0</v>
      </c>
      <c r="I16" s="1">
        <v>89</v>
      </c>
      <c r="J16" s="1">
        <v>91</v>
      </c>
      <c r="K16" s="1">
        <v>0</v>
      </c>
    </row>
    <row r="17" spans="1:11" x14ac:dyDescent="0.3">
      <c r="A17" s="3">
        <v>78</v>
      </c>
      <c r="B17" s="3" t="s">
        <v>56</v>
      </c>
      <c r="C17" s="3" t="s">
        <v>113</v>
      </c>
      <c r="D17" s="3">
        <v>16</v>
      </c>
      <c r="E17" s="3">
        <v>277</v>
      </c>
      <c r="F17" s="3">
        <v>0</v>
      </c>
      <c r="G17" s="3">
        <v>94</v>
      </c>
      <c r="H17" s="3">
        <v>0</v>
      </c>
      <c r="I17" s="3">
        <v>89</v>
      </c>
      <c r="J17" s="3">
        <v>94</v>
      </c>
      <c r="K17" s="3">
        <v>0</v>
      </c>
    </row>
    <row r="18" spans="1:11" x14ac:dyDescent="0.3">
      <c r="A18" s="1">
        <v>163</v>
      </c>
      <c r="B18" s="1" t="s">
        <v>36</v>
      </c>
      <c r="C18" s="1" t="s">
        <v>132</v>
      </c>
      <c r="D18" s="1">
        <v>16</v>
      </c>
      <c r="E18" s="1">
        <v>277</v>
      </c>
      <c r="F18" s="1">
        <v>87</v>
      </c>
      <c r="G18" s="1">
        <v>0</v>
      </c>
      <c r="H18" s="1">
        <v>91</v>
      </c>
      <c r="I18" s="1">
        <v>0</v>
      </c>
      <c r="J18" s="1">
        <v>99</v>
      </c>
      <c r="K18" s="1">
        <v>0</v>
      </c>
    </row>
    <row r="19" spans="1:11" x14ac:dyDescent="0.3">
      <c r="A19" s="3">
        <v>208</v>
      </c>
      <c r="B19" s="3" t="s">
        <v>68</v>
      </c>
      <c r="C19" s="3" t="s">
        <v>118</v>
      </c>
      <c r="D19" s="3">
        <v>18</v>
      </c>
      <c r="E19" s="3">
        <v>276</v>
      </c>
      <c r="F19" s="3">
        <v>99</v>
      </c>
      <c r="G19" s="3">
        <v>0</v>
      </c>
      <c r="H19" s="3">
        <v>92</v>
      </c>
      <c r="I19" s="3">
        <v>0</v>
      </c>
      <c r="J19" s="3">
        <v>85</v>
      </c>
      <c r="K19" s="3">
        <v>0</v>
      </c>
    </row>
    <row r="20" spans="1:11" x14ac:dyDescent="0.3">
      <c r="A20" s="1">
        <v>209</v>
      </c>
      <c r="B20" s="1" t="s">
        <v>68</v>
      </c>
      <c r="C20" s="1" t="s">
        <v>122</v>
      </c>
      <c r="D20" s="1">
        <v>18</v>
      </c>
      <c r="E20" s="1">
        <v>276</v>
      </c>
      <c r="F20" s="1">
        <v>0</v>
      </c>
      <c r="G20" s="1">
        <v>91</v>
      </c>
      <c r="H20" s="1">
        <v>0</v>
      </c>
      <c r="I20" s="1">
        <v>95</v>
      </c>
      <c r="J20" s="1">
        <v>0</v>
      </c>
      <c r="K20" s="1">
        <v>90</v>
      </c>
    </row>
    <row r="21" spans="1:11" x14ac:dyDescent="0.3">
      <c r="A21" s="3">
        <v>24</v>
      </c>
      <c r="B21" s="3" t="s">
        <v>95</v>
      </c>
      <c r="C21" s="3" t="s">
        <v>131</v>
      </c>
      <c r="D21" s="3">
        <v>20</v>
      </c>
      <c r="E21" s="3">
        <v>275</v>
      </c>
      <c r="F21" s="3">
        <v>0</v>
      </c>
      <c r="G21" s="3">
        <v>97</v>
      </c>
      <c r="H21" s="3">
        <v>0</v>
      </c>
      <c r="I21" s="3">
        <v>90</v>
      </c>
      <c r="J21" s="3">
        <v>0</v>
      </c>
      <c r="K21" s="3">
        <v>88</v>
      </c>
    </row>
    <row r="22" spans="1:11" x14ac:dyDescent="0.3">
      <c r="A22" s="1">
        <v>19</v>
      </c>
      <c r="B22" s="1" t="s">
        <v>95</v>
      </c>
      <c r="C22" s="1" t="s">
        <v>126</v>
      </c>
      <c r="D22" s="1">
        <v>21</v>
      </c>
      <c r="E22" s="1">
        <v>274</v>
      </c>
      <c r="F22" s="1">
        <v>88</v>
      </c>
      <c r="G22" s="1">
        <v>0</v>
      </c>
      <c r="H22" s="1">
        <v>87</v>
      </c>
      <c r="I22" s="1">
        <v>0</v>
      </c>
      <c r="J22" s="1">
        <v>99</v>
      </c>
      <c r="K22" s="1">
        <v>0</v>
      </c>
    </row>
    <row r="23" spans="1:11" x14ac:dyDescent="0.3">
      <c r="A23" s="3">
        <v>97</v>
      </c>
      <c r="B23" s="3" t="s">
        <v>96</v>
      </c>
      <c r="C23" s="3" t="s">
        <v>136</v>
      </c>
      <c r="D23" s="3">
        <v>22</v>
      </c>
      <c r="E23" s="3">
        <v>272</v>
      </c>
      <c r="F23" s="3">
        <v>93</v>
      </c>
      <c r="G23" s="3">
        <v>0</v>
      </c>
      <c r="H23" s="3">
        <v>90</v>
      </c>
      <c r="I23" s="3">
        <v>0</v>
      </c>
      <c r="J23" s="3">
        <v>89</v>
      </c>
      <c r="K23" s="3">
        <v>0</v>
      </c>
    </row>
    <row r="24" spans="1:11" x14ac:dyDescent="0.3">
      <c r="A24" s="1">
        <v>21</v>
      </c>
      <c r="B24" s="1" t="s">
        <v>95</v>
      </c>
      <c r="C24" s="1" t="s">
        <v>128</v>
      </c>
      <c r="D24" s="1">
        <v>23</v>
      </c>
      <c r="E24" s="1">
        <v>271</v>
      </c>
      <c r="F24" s="1">
        <v>0</v>
      </c>
      <c r="G24" s="1">
        <v>89</v>
      </c>
      <c r="H24" s="1">
        <v>0</v>
      </c>
      <c r="I24" s="1">
        <v>91</v>
      </c>
      <c r="J24" s="1">
        <v>0</v>
      </c>
      <c r="K24" s="1">
        <v>91</v>
      </c>
    </row>
    <row r="25" spans="1:11" x14ac:dyDescent="0.3">
      <c r="A25" s="3">
        <v>43</v>
      </c>
      <c r="B25" s="3" t="s">
        <v>77</v>
      </c>
      <c r="C25" s="3" t="s">
        <v>124</v>
      </c>
      <c r="D25" s="3">
        <v>24</v>
      </c>
      <c r="E25" s="3">
        <v>270</v>
      </c>
      <c r="F25" s="3">
        <v>84</v>
      </c>
      <c r="G25" s="3">
        <v>0</v>
      </c>
      <c r="H25" s="3">
        <v>0</v>
      </c>
      <c r="I25" s="3">
        <v>93</v>
      </c>
      <c r="J25" s="3">
        <v>0</v>
      </c>
      <c r="K25" s="3">
        <v>93</v>
      </c>
    </row>
    <row r="26" spans="1:11" x14ac:dyDescent="0.3">
      <c r="A26" s="1">
        <v>166</v>
      </c>
      <c r="B26" s="1" t="s">
        <v>36</v>
      </c>
      <c r="C26" s="1" t="s">
        <v>134</v>
      </c>
      <c r="D26" s="1">
        <v>24</v>
      </c>
      <c r="E26" s="1">
        <v>270</v>
      </c>
      <c r="F26" s="1">
        <v>0</v>
      </c>
      <c r="G26" s="1">
        <v>88</v>
      </c>
      <c r="H26" s="1">
        <v>93</v>
      </c>
      <c r="I26" s="1">
        <v>0</v>
      </c>
      <c r="J26" s="1">
        <v>89</v>
      </c>
      <c r="K26" s="1">
        <v>0</v>
      </c>
    </row>
    <row r="27" spans="1:11" x14ac:dyDescent="0.3">
      <c r="A27" s="3">
        <v>79</v>
      </c>
      <c r="B27" s="3" t="s">
        <v>56</v>
      </c>
      <c r="C27" s="3" t="s">
        <v>114</v>
      </c>
      <c r="D27" s="3">
        <v>26</v>
      </c>
      <c r="E27" s="3">
        <v>268</v>
      </c>
      <c r="F27" s="3">
        <v>84</v>
      </c>
      <c r="G27" s="3">
        <v>0</v>
      </c>
      <c r="H27" s="3">
        <v>0</v>
      </c>
      <c r="I27" s="3">
        <v>92</v>
      </c>
      <c r="J27" s="3">
        <v>0</v>
      </c>
      <c r="K27" s="3">
        <v>92</v>
      </c>
    </row>
    <row r="28" spans="1:11" x14ac:dyDescent="0.3">
      <c r="A28" s="1">
        <v>23</v>
      </c>
      <c r="B28" s="1" t="s">
        <v>95</v>
      </c>
      <c r="C28" s="1" t="s">
        <v>130</v>
      </c>
      <c r="D28" s="1">
        <v>27</v>
      </c>
      <c r="E28" s="1">
        <v>264</v>
      </c>
      <c r="F28" s="1">
        <v>0</v>
      </c>
      <c r="G28" s="1">
        <v>92</v>
      </c>
      <c r="H28" s="1">
        <v>86</v>
      </c>
      <c r="I28" s="1">
        <v>0</v>
      </c>
      <c r="J28" s="1">
        <v>86</v>
      </c>
      <c r="K28" s="1">
        <v>0</v>
      </c>
    </row>
    <row r="29" spans="1:11" x14ac:dyDescent="0.3">
      <c r="A29" s="3">
        <v>44</v>
      </c>
      <c r="B29" s="3" t="s">
        <v>77</v>
      </c>
      <c r="C29" s="3" t="s">
        <v>125</v>
      </c>
      <c r="D29" s="3">
        <v>28</v>
      </c>
      <c r="E29" s="3">
        <v>263</v>
      </c>
      <c r="F29" s="3">
        <v>0</v>
      </c>
      <c r="G29" s="3">
        <v>93</v>
      </c>
      <c r="H29" s="3">
        <v>0</v>
      </c>
      <c r="I29" s="3">
        <v>86</v>
      </c>
      <c r="J29" s="3">
        <v>84</v>
      </c>
      <c r="K29" s="3">
        <v>0</v>
      </c>
    </row>
    <row r="30" spans="1:11" x14ac:dyDescent="0.3">
      <c r="A30" s="1">
        <v>99</v>
      </c>
      <c r="B30" s="1" t="s">
        <v>96</v>
      </c>
      <c r="C30" s="1" t="s">
        <v>138</v>
      </c>
      <c r="D30" s="1">
        <v>28</v>
      </c>
      <c r="E30" s="1">
        <v>263</v>
      </c>
      <c r="F30" s="1">
        <v>87</v>
      </c>
      <c r="G30" s="1">
        <v>0</v>
      </c>
      <c r="H30" s="1">
        <v>0</v>
      </c>
      <c r="I30" s="1">
        <v>87</v>
      </c>
      <c r="J30" s="1">
        <v>0</v>
      </c>
      <c r="K30" s="1">
        <v>89</v>
      </c>
    </row>
    <row r="31" spans="1:11" x14ac:dyDescent="0.3">
      <c r="A31" s="3">
        <v>80</v>
      </c>
      <c r="B31" s="3" t="s">
        <v>56</v>
      </c>
      <c r="C31" s="3" t="s">
        <v>115</v>
      </c>
      <c r="D31" s="3">
        <v>30</v>
      </c>
      <c r="E31" s="3">
        <v>262</v>
      </c>
      <c r="F31" s="3">
        <v>85</v>
      </c>
      <c r="G31" s="3">
        <v>0</v>
      </c>
      <c r="H31" s="3">
        <v>90</v>
      </c>
      <c r="I31" s="3">
        <v>0</v>
      </c>
      <c r="J31" s="3">
        <v>0</v>
      </c>
      <c r="K31" s="3">
        <v>87</v>
      </c>
    </row>
    <row r="32" spans="1:11" x14ac:dyDescent="0.3">
      <c r="A32" s="1">
        <v>82</v>
      </c>
      <c r="B32" s="1" t="s">
        <v>56</v>
      </c>
      <c r="C32" s="1" t="s">
        <v>117</v>
      </c>
      <c r="D32" s="1">
        <v>31</v>
      </c>
      <c r="E32" s="1">
        <v>261</v>
      </c>
      <c r="F32" s="1">
        <v>0</v>
      </c>
      <c r="G32" s="1">
        <v>90</v>
      </c>
      <c r="H32" s="1">
        <v>85</v>
      </c>
      <c r="I32" s="1">
        <v>0</v>
      </c>
      <c r="J32" s="1">
        <v>0</v>
      </c>
      <c r="K32" s="1">
        <v>86</v>
      </c>
    </row>
    <row r="33" spans="1:11" x14ac:dyDescent="0.3">
      <c r="A33" s="3">
        <v>211</v>
      </c>
      <c r="B33" s="3" t="s">
        <v>68</v>
      </c>
      <c r="C33" s="3" t="s">
        <v>121</v>
      </c>
      <c r="D33" s="3">
        <v>32</v>
      </c>
      <c r="E33" s="3">
        <v>99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99</v>
      </c>
    </row>
    <row r="34" spans="1:11" x14ac:dyDescent="0.3">
      <c r="A34" s="1">
        <v>210</v>
      </c>
      <c r="B34" s="1" t="s">
        <v>68</v>
      </c>
      <c r="C34" s="1" t="s">
        <v>120</v>
      </c>
      <c r="D34" s="1">
        <v>33</v>
      </c>
      <c r="E34" s="1">
        <v>94</v>
      </c>
      <c r="F34" s="1">
        <v>0</v>
      </c>
      <c r="G34" s="1">
        <v>0</v>
      </c>
      <c r="H34" s="1">
        <v>94</v>
      </c>
      <c r="I34" s="1">
        <v>0</v>
      </c>
      <c r="J34" s="1">
        <v>0</v>
      </c>
      <c r="K34" s="1">
        <v>0</v>
      </c>
    </row>
  </sheetData>
  <autoFilter ref="A1:K34" xr:uid="{AF29BFC3-E10B-4CE2-964C-C70C24858EE8}">
    <sortState xmlns:xlrd2="http://schemas.microsoft.com/office/spreadsheetml/2017/richdata2" ref="A2:K34">
      <sortCondition ref="D1:D34"/>
    </sortState>
  </autoFilter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EDCF43-7D8D-4EEA-96DE-C66A6183CC8A}">
  <dimension ref="A1:K34"/>
  <sheetViews>
    <sheetView workbookViewId="0">
      <selection activeCell="C20" sqref="C20"/>
    </sheetView>
  </sheetViews>
  <sheetFormatPr defaultRowHeight="14.4" x14ac:dyDescent="0.3"/>
  <cols>
    <col min="2" max="2" width="26.33203125" bestFit="1" customWidth="1"/>
    <col min="3" max="3" width="22.77734375" bestFit="1" customWidth="1"/>
    <col min="5" max="5" width="10.6640625" bestFit="1" customWidth="1"/>
  </cols>
  <sheetData>
    <row r="1" spans="1:11" x14ac:dyDescent="0.3">
      <c r="A1" s="5" t="s">
        <v>4</v>
      </c>
      <c r="B1" s="5" t="s">
        <v>22</v>
      </c>
      <c r="C1" s="5" t="s">
        <v>27</v>
      </c>
      <c r="D1" s="5" t="s">
        <v>26</v>
      </c>
      <c r="E1" s="5" t="s">
        <v>23</v>
      </c>
      <c r="F1" s="4" t="s">
        <v>30</v>
      </c>
      <c r="G1" s="4" t="s">
        <v>31</v>
      </c>
      <c r="H1" s="4" t="s">
        <v>139</v>
      </c>
      <c r="I1" s="4" t="s">
        <v>35</v>
      </c>
      <c r="J1" s="4" t="s">
        <v>28</v>
      </c>
      <c r="K1" s="4" t="s">
        <v>29</v>
      </c>
    </row>
    <row r="2" spans="1:11" x14ac:dyDescent="0.3">
      <c r="A2" s="1">
        <v>160</v>
      </c>
      <c r="B2" s="1" t="s">
        <v>43</v>
      </c>
      <c r="C2" s="1" t="s">
        <v>109</v>
      </c>
      <c r="D2" s="1">
        <v>1</v>
      </c>
      <c r="E2" s="1">
        <v>299</v>
      </c>
      <c r="F2" s="1">
        <v>0</v>
      </c>
      <c r="G2" s="1">
        <v>57.2</v>
      </c>
      <c r="H2" s="1">
        <v>222</v>
      </c>
      <c r="I2" s="1">
        <v>0</v>
      </c>
      <c r="J2" s="1">
        <v>0</v>
      </c>
      <c r="K2" s="1">
        <v>9.0500000000000007</v>
      </c>
    </row>
    <row r="3" spans="1:11" x14ac:dyDescent="0.3">
      <c r="A3" s="3">
        <v>158</v>
      </c>
      <c r="B3" s="3" t="s">
        <v>43</v>
      </c>
      <c r="C3" s="3" t="s">
        <v>107</v>
      </c>
      <c r="D3" s="3">
        <v>2</v>
      </c>
      <c r="E3" s="3">
        <v>295</v>
      </c>
      <c r="F3" s="3">
        <v>26.7</v>
      </c>
      <c r="G3" s="3">
        <v>0</v>
      </c>
      <c r="H3" s="3">
        <v>0</v>
      </c>
      <c r="I3" s="3">
        <v>56</v>
      </c>
      <c r="J3" s="3">
        <v>86</v>
      </c>
      <c r="K3" s="3">
        <v>0</v>
      </c>
    </row>
    <row r="4" spans="1:11" x14ac:dyDescent="0.3">
      <c r="A4" s="1">
        <v>157</v>
      </c>
      <c r="B4" s="1" t="s">
        <v>43</v>
      </c>
      <c r="C4" s="1" t="s">
        <v>106</v>
      </c>
      <c r="D4" s="1">
        <v>3</v>
      </c>
      <c r="E4" s="1">
        <v>293</v>
      </c>
      <c r="F4" s="1">
        <v>26</v>
      </c>
      <c r="G4" s="1">
        <v>0</v>
      </c>
      <c r="H4" s="1">
        <v>0</v>
      </c>
      <c r="I4" s="1">
        <v>63</v>
      </c>
      <c r="J4" s="1">
        <v>80</v>
      </c>
      <c r="K4" s="1">
        <v>0</v>
      </c>
    </row>
    <row r="5" spans="1:11" x14ac:dyDescent="0.3">
      <c r="A5" s="3">
        <v>96</v>
      </c>
      <c r="B5" s="3" t="s">
        <v>96</v>
      </c>
      <c r="C5" s="3" t="s">
        <v>135</v>
      </c>
      <c r="D5" s="3">
        <v>3</v>
      </c>
      <c r="E5" s="3">
        <v>293</v>
      </c>
      <c r="F5" s="3">
        <v>25.4</v>
      </c>
      <c r="G5" s="3">
        <v>0</v>
      </c>
      <c r="H5" s="3">
        <v>0</v>
      </c>
      <c r="I5" s="3">
        <v>53</v>
      </c>
      <c r="J5" s="3">
        <v>0</v>
      </c>
      <c r="K5" s="3">
        <v>6.9</v>
      </c>
    </row>
    <row r="6" spans="1:11" x14ac:dyDescent="0.3">
      <c r="A6" s="1">
        <v>162</v>
      </c>
      <c r="B6" s="1" t="s">
        <v>43</v>
      </c>
      <c r="C6" s="1" t="s">
        <v>111</v>
      </c>
      <c r="D6" s="1">
        <v>5</v>
      </c>
      <c r="E6" s="1">
        <v>291</v>
      </c>
      <c r="F6" s="1">
        <v>0</v>
      </c>
      <c r="G6" s="1">
        <v>59.6</v>
      </c>
      <c r="H6" s="1">
        <v>0</v>
      </c>
      <c r="I6" s="1">
        <v>54</v>
      </c>
      <c r="J6" s="1">
        <v>0</v>
      </c>
      <c r="K6" s="1">
        <v>8.31</v>
      </c>
    </row>
    <row r="7" spans="1:11" x14ac:dyDescent="0.3">
      <c r="A7" s="3">
        <v>159</v>
      </c>
      <c r="B7" s="3" t="s">
        <v>43</v>
      </c>
      <c r="C7" s="3" t="s">
        <v>108</v>
      </c>
      <c r="D7" s="3">
        <v>6</v>
      </c>
      <c r="E7" s="3">
        <v>285</v>
      </c>
      <c r="F7" s="3">
        <v>27.4</v>
      </c>
      <c r="G7" s="3">
        <v>0</v>
      </c>
      <c r="H7" s="3">
        <v>224</v>
      </c>
      <c r="I7" s="3">
        <v>0</v>
      </c>
      <c r="J7" s="3">
        <v>79</v>
      </c>
      <c r="K7" s="3">
        <v>0</v>
      </c>
    </row>
    <row r="8" spans="1:11" x14ac:dyDescent="0.3">
      <c r="A8" s="1">
        <v>77</v>
      </c>
      <c r="B8" s="1" t="s">
        <v>56</v>
      </c>
      <c r="C8" s="1" t="s">
        <v>112</v>
      </c>
      <c r="D8" s="1">
        <v>7</v>
      </c>
      <c r="E8" s="1">
        <v>284</v>
      </c>
      <c r="F8" s="1">
        <v>27.2</v>
      </c>
      <c r="G8" s="1">
        <v>0</v>
      </c>
      <c r="H8" s="1">
        <v>212</v>
      </c>
      <c r="I8" s="1">
        <v>0</v>
      </c>
      <c r="J8" s="1">
        <v>83</v>
      </c>
      <c r="K8" s="1">
        <v>0</v>
      </c>
    </row>
    <row r="9" spans="1:11" x14ac:dyDescent="0.3">
      <c r="A9" s="3">
        <v>214</v>
      </c>
      <c r="B9" s="3" t="s">
        <v>68</v>
      </c>
      <c r="C9" s="3" t="s">
        <v>119</v>
      </c>
      <c r="D9" s="3">
        <v>7</v>
      </c>
      <c r="E9" s="3">
        <v>284</v>
      </c>
      <c r="F9" s="3">
        <v>25.9</v>
      </c>
      <c r="G9" s="3">
        <v>0</v>
      </c>
      <c r="H9" s="3">
        <v>216</v>
      </c>
      <c r="I9" s="3">
        <v>0</v>
      </c>
      <c r="J9" s="3">
        <v>69</v>
      </c>
      <c r="K9" s="3">
        <v>0</v>
      </c>
    </row>
    <row r="10" spans="1:11" x14ac:dyDescent="0.3">
      <c r="A10" s="1">
        <v>20</v>
      </c>
      <c r="B10" s="1" t="s">
        <v>95</v>
      </c>
      <c r="C10" s="1" t="s">
        <v>127</v>
      </c>
      <c r="D10" s="1">
        <v>9</v>
      </c>
      <c r="E10" s="1">
        <v>283</v>
      </c>
      <c r="F10" s="1">
        <v>27.1</v>
      </c>
      <c r="G10" s="1">
        <v>0</v>
      </c>
      <c r="H10" s="1">
        <v>212</v>
      </c>
      <c r="I10" s="1">
        <v>0</v>
      </c>
      <c r="J10" s="1">
        <v>0</v>
      </c>
      <c r="K10" s="1">
        <v>6.24</v>
      </c>
    </row>
    <row r="11" spans="1:11" x14ac:dyDescent="0.3">
      <c r="A11" s="3">
        <v>161</v>
      </c>
      <c r="B11" s="3" t="s">
        <v>43</v>
      </c>
      <c r="C11" s="3" t="s">
        <v>110</v>
      </c>
      <c r="D11" s="3">
        <v>10</v>
      </c>
      <c r="E11" s="3">
        <v>282</v>
      </c>
      <c r="F11" s="3">
        <v>0</v>
      </c>
      <c r="G11" s="3">
        <v>57.4</v>
      </c>
      <c r="H11" s="3">
        <v>174</v>
      </c>
      <c r="I11" s="3">
        <v>0</v>
      </c>
      <c r="J11" s="3">
        <v>0</v>
      </c>
      <c r="K11" s="3">
        <v>8.3699999999999992</v>
      </c>
    </row>
    <row r="12" spans="1:11" x14ac:dyDescent="0.3">
      <c r="A12" s="1">
        <v>81</v>
      </c>
      <c r="B12" s="1" t="s">
        <v>56</v>
      </c>
      <c r="C12" s="1" t="s">
        <v>116</v>
      </c>
      <c r="D12" s="1">
        <v>10</v>
      </c>
      <c r="E12" s="1">
        <v>282</v>
      </c>
      <c r="F12" s="1">
        <v>0</v>
      </c>
      <c r="G12" s="1">
        <v>60</v>
      </c>
      <c r="H12" s="1">
        <v>0</v>
      </c>
      <c r="I12" s="1">
        <v>49</v>
      </c>
      <c r="J12" s="1">
        <v>76</v>
      </c>
      <c r="K12" s="1">
        <v>0</v>
      </c>
    </row>
    <row r="13" spans="1:11" x14ac:dyDescent="0.3">
      <c r="A13" s="3">
        <v>22</v>
      </c>
      <c r="B13" s="3" t="s">
        <v>95</v>
      </c>
      <c r="C13" s="3" t="s">
        <v>129</v>
      </c>
      <c r="D13" s="3">
        <v>12</v>
      </c>
      <c r="E13" s="3">
        <v>280</v>
      </c>
      <c r="F13" s="3">
        <v>26.9</v>
      </c>
      <c r="G13" s="3">
        <v>0</v>
      </c>
      <c r="H13" s="3">
        <v>0</v>
      </c>
      <c r="I13" s="3">
        <v>50</v>
      </c>
      <c r="J13" s="3">
        <v>71</v>
      </c>
      <c r="K13" s="3">
        <v>0</v>
      </c>
    </row>
    <row r="14" spans="1:11" x14ac:dyDescent="0.3">
      <c r="A14" s="1">
        <v>165</v>
      </c>
      <c r="B14" s="1" t="s">
        <v>36</v>
      </c>
      <c r="C14" s="1" t="s">
        <v>133</v>
      </c>
      <c r="D14" s="1">
        <v>12</v>
      </c>
      <c r="E14" s="1">
        <v>280</v>
      </c>
      <c r="F14" s="1">
        <v>27.6</v>
      </c>
      <c r="G14" s="1">
        <v>0</v>
      </c>
      <c r="H14" s="1">
        <v>213</v>
      </c>
      <c r="I14" s="1">
        <v>0</v>
      </c>
      <c r="J14" s="1">
        <v>0</v>
      </c>
      <c r="K14" s="1">
        <v>6.03</v>
      </c>
    </row>
    <row r="15" spans="1:11" x14ac:dyDescent="0.3">
      <c r="A15" s="3">
        <v>42</v>
      </c>
      <c r="B15" s="3" t="s">
        <v>77</v>
      </c>
      <c r="C15" s="3" t="s">
        <v>123</v>
      </c>
      <c r="D15" s="3">
        <v>14</v>
      </c>
      <c r="E15" s="3">
        <v>278</v>
      </c>
      <c r="F15" s="3">
        <v>26.7</v>
      </c>
      <c r="G15" s="3">
        <v>0</v>
      </c>
      <c r="H15" s="3">
        <v>191</v>
      </c>
      <c r="I15" s="3">
        <v>0</v>
      </c>
      <c r="J15" s="3">
        <v>77</v>
      </c>
      <c r="K15" s="3">
        <v>0</v>
      </c>
    </row>
    <row r="16" spans="1:11" x14ac:dyDescent="0.3">
      <c r="A16" s="1">
        <v>98</v>
      </c>
      <c r="B16" s="1" t="s">
        <v>96</v>
      </c>
      <c r="C16" s="1" t="s">
        <v>137</v>
      </c>
      <c r="D16" s="1">
        <v>14</v>
      </c>
      <c r="E16" s="1">
        <v>278</v>
      </c>
      <c r="F16" s="1">
        <v>0</v>
      </c>
      <c r="G16" s="1">
        <v>57.5</v>
      </c>
      <c r="H16" s="1">
        <v>0</v>
      </c>
      <c r="I16" s="1">
        <v>41</v>
      </c>
      <c r="J16" s="1">
        <v>72</v>
      </c>
      <c r="K16" s="1">
        <v>0</v>
      </c>
    </row>
    <row r="17" spans="1:11" x14ac:dyDescent="0.3">
      <c r="A17" s="3">
        <v>78</v>
      </c>
      <c r="B17" s="3" t="s">
        <v>56</v>
      </c>
      <c r="C17" s="3" t="s">
        <v>113</v>
      </c>
      <c r="D17" s="3">
        <v>16</v>
      </c>
      <c r="E17" s="3">
        <v>277</v>
      </c>
      <c r="F17" s="3">
        <v>0</v>
      </c>
      <c r="G17" s="3">
        <v>61.5</v>
      </c>
      <c r="H17" s="3">
        <v>0</v>
      </c>
      <c r="I17" s="3">
        <v>41</v>
      </c>
      <c r="J17" s="3">
        <v>77</v>
      </c>
      <c r="K17" s="3">
        <v>0</v>
      </c>
    </row>
    <row r="18" spans="1:11" x14ac:dyDescent="0.3">
      <c r="A18" s="1">
        <v>163</v>
      </c>
      <c r="B18" s="1" t="s">
        <v>36</v>
      </c>
      <c r="C18" s="1" t="s">
        <v>132</v>
      </c>
      <c r="D18" s="1">
        <v>16</v>
      </c>
      <c r="E18" s="1">
        <v>277</v>
      </c>
      <c r="F18" s="1">
        <v>28.1</v>
      </c>
      <c r="G18" s="1">
        <v>0</v>
      </c>
      <c r="H18" s="1">
        <v>194</v>
      </c>
      <c r="I18" s="1">
        <v>0</v>
      </c>
      <c r="J18" s="1">
        <v>84</v>
      </c>
      <c r="K18" s="1">
        <v>0</v>
      </c>
    </row>
    <row r="19" spans="1:11" x14ac:dyDescent="0.3">
      <c r="A19" s="3">
        <v>208</v>
      </c>
      <c r="B19" s="3" t="s">
        <v>68</v>
      </c>
      <c r="C19" s="3" t="s">
        <v>118</v>
      </c>
      <c r="D19" s="3">
        <v>18</v>
      </c>
      <c r="E19" s="3">
        <v>276</v>
      </c>
      <c r="F19" s="3">
        <v>25.9</v>
      </c>
      <c r="G19" s="3">
        <v>0</v>
      </c>
      <c r="H19" s="3">
        <v>204</v>
      </c>
      <c r="I19" s="3">
        <v>0</v>
      </c>
      <c r="J19" s="3">
        <v>60</v>
      </c>
      <c r="K19" s="3">
        <v>0</v>
      </c>
    </row>
    <row r="20" spans="1:11" x14ac:dyDescent="0.3">
      <c r="A20" s="1">
        <v>209</v>
      </c>
      <c r="B20" s="1" t="s">
        <v>68</v>
      </c>
      <c r="C20" s="1" t="s">
        <v>122</v>
      </c>
      <c r="D20" s="1">
        <v>18</v>
      </c>
      <c r="E20" s="1">
        <v>276</v>
      </c>
      <c r="F20" s="1">
        <v>0</v>
      </c>
      <c r="G20" s="1">
        <v>62.3</v>
      </c>
      <c r="H20" s="1">
        <v>0</v>
      </c>
      <c r="I20" s="1">
        <v>49</v>
      </c>
      <c r="J20" s="1">
        <v>0</v>
      </c>
      <c r="K20" s="1">
        <v>5.37</v>
      </c>
    </row>
    <row r="21" spans="1:11" x14ac:dyDescent="0.3">
      <c r="A21" s="3">
        <v>24</v>
      </c>
      <c r="B21" s="3" t="s">
        <v>95</v>
      </c>
      <c r="C21" s="3" t="s">
        <v>131</v>
      </c>
      <c r="D21" s="3">
        <v>20</v>
      </c>
      <c r="E21" s="3">
        <v>275</v>
      </c>
      <c r="F21" s="3">
        <v>0</v>
      </c>
      <c r="G21" s="3">
        <v>58.8</v>
      </c>
      <c r="H21" s="3">
        <v>0</v>
      </c>
      <c r="I21" s="3">
        <v>44</v>
      </c>
      <c r="J21" s="3">
        <v>0</v>
      </c>
      <c r="K21" s="3">
        <v>5.3</v>
      </c>
    </row>
    <row r="22" spans="1:11" x14ac:dyDescent="0.3">
      <c r="A22" s="1">
        <v>19</v>
      </c>
      <c r="B22" s="1" t="s">
        <v>95</v>
      </c>
      <c r="C22" s="1" t="s">
        <v>126</v>
      </c>
      <c r="D22" s="1">
        <v>21</v>
      </c>
      <c r="E22" s="1">
        <v>274</v>
      </c>
      <c r="F22" s="1">
        <v>27.8</v>
      </c>
      <c r="G22" s="1">
        <v>0</v>
      </c>
      <c r="H22" s="1">
        <v>182</v>
      </c>
      <c r="I22" s="1">
        <v>0</v>
      </c>
      <c r="J22" s="1">
        <v>84</v>
      </c>
      <c r="K22" s="1">
        <v>0</v>
      </c>
    </row>
    <row r="23" spans="1:11" x14ac:dyDescent="0.3">
      <c r="A23" s="3">
        <v>97</v>
      </c>
      <c r="B23" s="3" t="s">
        <v>96</v>
      </c>
      <c r="C23" s="3" t="s">
        <v>136</v>
      </c>
      <c r="D23" s="3">
        <v>22</v>
      </c>
      <c r="E23" s="3">
        <v>272</v>
      </c>
      <c r="F23" s="3">
        <v>27</v>
      </c>
      <c r="G23" s="3">
        <v>0</v>
      </c>
      <c r="H23" s="3">
        <v>192</v>
      </c>
      <c r="I23" s="3">
        <v>0</v>
      </c>
      <c r="J23" s="3">
        <v>70</v>
      </c>
      <c r="K23" s="3">
        <v>0</v>
      </c>
    </row>
    <row r="24" spans="1:11" x14ac:dyDescent="0.3">
      <c r="A24" s="1">
        <v>21</v>
      </c>
      <c r="B24" s="1" t="s">
        <v>95</v>
      </c>
      <c r="C24" s="1" t="s">
        <v>128</v>
      </c>
      <c r="D24" s="1">
        <v>23</v>
      </c>
      <c r="E24" s="1">
        <v>271</v>
      </c>
      <c r="F24" s="1">
        <v>0</v>
      </c>
      <c r="G24" s="1">
        <v>65.099999999999994</v>
      </c>
      <c r="H24" s="1">
        <v>0</v>
      </c>
      <c r="I24" s="1">
        <v>45</v>
      </c>
      <c r="J24" s="1">
        <v>0</v>
      </c>
      <c r="K24" s="1">
        <v>5.9</v>
      </c>
    </row>
    <row r="25" spans="1:11" x14ac:dyDescent="0.3">
      <c r="A25" s="3">
        <v>43</v>
      </c>
      <c r="B25" s="3" t="s">
        <v>77</v>
      </c>
      <c r="C25" s="3" t="s">
        <v>124</v>
      </c>
      <c r="D25" s="3">
        <v>24</v>
      </c>
      <c r="E25" s="3">
        <v>270</v>
      </c>
      <c r="F25" s="3">
        <v>28.7</v>
      </c>
      <c r="G25" s="3">
        <v>0</v>
      </c>
      <c r="H25" s="3">
        <v>0</v>
      </c>
      <c r="I25" s="3">
        <v>48</v>
      </c>
      <c r="J25" s="3">
        <v>0</v>
      </c>
      <c r="K25" s="3">
        <v>5.95</v>
      </c>
    </row>
    <row r="26" spans="1:11" x14ac:dyDescent="0.3">
      <c r="A26" s="1">
        <v>166</v>
      </c>
      <c r="B26" s="1" t="s">
        <v>36</v>
      </c>
      <c r="C26" s="1" t="s">
        <v>134</v>
      </c>
      <c r="D26" s="1">
        <v>24</v>
      </c>
      <c r="E26" s="1">
        <v>270</v>
      </c>
      <c r="F26" s="1">
        <v>0</v>
      </c>
      <c r="G26" s="1">
        <v>66.2</v>
      </c>
      <c r="H26" s="1">
        <v>206</v>
      </c>
      <c r="I26" s="1">
        <v>0</v>
      </c>
      <c r="J26" s="1">
        <v>70</v>
      </c>
      <c r="K26" s="1">
        <v>0</v>
      </c>
    </row>
    <row r="27" spans="1:11" x14ac:dyDescent="0.3">
      <c r="A27" s="3">
        <v>79</v>
      </c>
      <c r="B27" s="3" t="s">
        <v>56</v>
      </c>
      <c r="C27" s="3" t="s">
        <v>114</v>
      </c>
      <c r="D27" s="3">
        <v>26</v>
      </c>
      <c r="E27" s="3">
        <v>268</v>
      </c>
      <c r="F27" s="3">
        <v>28.7</v>
      </c>
      <c r="G27" s="3">
        <v>0</v>
      </c>
      <c r="H27" s="3">
        <v>0</v>
      </c>
      <c r="I27" s="3">
        <v>46</v>
      </c>
      <c r="J27" s="3">
        <v>0</v>
      </c>
      <c r="K27" s="3">
        <v>5.92</v>
      </c>
    </row>
    <row r="28" spans="1:11" x14ac:dyDescent="0.3">
      <c r="A28" s="1">
        <v>23</v>
      </c>
      <c r="B28" s="1" t="s">
        <v>95</v>
      </c>
      <c r="C28" s="1" t="s">
        <v>130</v>
      </c>
      <c r="D28" s="1">
        <v>27</v>
      </c>
      <c r="E28" s="1">
        <v>264</v>
      </c>
      <c r="F28" s="1">
        <v>0</v>
      </c>
      <c r="G28" s="1">
        <v>62</v>
      </c>
      <c r="H28" s="1">
        <v>176</v>
      </c>
      <c r="I28" s="1">
        <v>0</v>
      </c>
      <c r="J28" s="1">
        <v>67</v>
      </c>
      <c r="K28" s="1">
        <v>0</v>
      </c>
    </row>
    <row r="29" spans="1:11" x14ac:dyDescent="0.3">
      <c r="A29" s="3">
        <v>44</v>
      </c>
      <c r="B29" s="3" t="s">
        <v>77</v>
      </c>
      <c r="C29" s="3" t="s">
        <v>125</v>
      </c>
      <c r="D29" s="3">
        <v>28</v>
      </c>
      <c r="E29" s="3">
        <v>263</v>
      </c>
      <c r="F29" s="3">
        <v>0</v>
      </c>
      <c r="G29" s="3">
        <v>61.8</v>
      </c>
      <c r="H29" s="3">
        <v>0</v>
      </c>
      <c r="I29" s="3">
        <v>36</v>
      </c>
      <c r="J29" s="3">
        <v>59</v>
      </c>
      <c r="K29" s="3">
        <v>0</v>
      </c>
    </row>
    <row r="30" spans="1:11" x14ac:dyDescent="0.3">
      <c r="A30" s="1">
        <v>99</v>
      </c>
      <c r="B30" s="1" t="s">
        <v>96</v>
      </c>
      <c r="C30" s="1" t="s">
        <v>138</v>
      </c>
      <c r="D30" s="1">
        <v>28</v>
      </c>
      <c r="E30" s="1">
        <v>263</v>
      </c>
      <c r="F30" s="1">
        <v>28.1</v>
      </c>
      <c r="G30" s="1">
        <v>0</v>
      </c>
      <c r="H30" s="1">
        <v>0</v>
      </c>
      <c r="I30" s="1">
        <v>37</v>
      </c>
      <c r="J30" s="1">
        <v>0</v>
      </c>
      <c r="K30" s="1">
        <v>5.34</v>
      </c>
    </row>
    <row r="31" spans="1:11" x14ac:dyDescent="0.3">
      <c r="A31" s="3">
        <v>80</v>
      </c>
      <c r="B31" s="3" t="s">
        <v>56</v>
      </c>
      <c r="C31" s="3" t="s">
        <v>115</v>
      </c>
      <c r="D31" s="3">
        <v>30</v>
      </c>
      <c r="E31" s="3">
        <v>262</v>
      </c>
      <c r="F31" s="3">
        <v>28.2</v>
      </c>
      <c r="G31" s="3">
        <v>0</v>
      </c>
      <c r="H31" s="3">
        <v>192</v>
      </c>
      <c r="I31" s="3">
        <v>0</v>
      </c>
      <c r="J31" s="3">
        <v>0</v>
      </c>
      <c r="K31" s="3">
        <v>5.07</v>
      </c>
    </row>
    <row r="32" spans="1:11" x14ac:dyDescent="0.3">
      <c r="A32" s="1">
        <v>82</v>
      </c>
      <c r="B32" s="1" t="s">
        <v>56</v>
      </c>
      <c r="C32" s="1" t="s">
        <v>117</v>
      </c>
      <c r="D32" s="1">
        <v>31</v>
      </c>
      <c r="E32" s="1">
        <v>261</v>
      </c>
      <c r="F32" s="1">
        <v>0</v>
      </c>
      <c r="G32" s="1">
        <v>62.8</v>
      </c>
      <c r="H32" s="1">
        <v>174</v>
      </c>
      <c r="I32" s="1">
        <v>0</v>
      </c>
      <c r="J32" s="1">
        <v>0</v>
      </c>
      <c r="K32" s="1">
        <v>4.99</v>
      </c>
    </row>
    <row r="33" spans="1:11" x14ac:dyDescent="0.3">
      <c r="A33" s="3">
        <v>211</v>
      </c>
      <c r="B33" s="3" t="s">
        <v>68</v>
      </c>
      <c r="C33" s="3" t="s">
        <v>121</v>
      </c>
      <c r="D33" s="3">
        <v>32</v>
      </c>
      <c r="E33" s="3">
        <v>99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8.5399999999999991</v>
      </c>
    </row>
    <row r="34" spans="1:11" x14ac:dyDescent="0.3">
      <c r="A34" s="1">
        <v>210</v>
      </c>
      <c r="B34" s="1" t="s">
        <v>68</v>
      </c>
      <c r="C34" s="1" t="s">
        <v>120</v>
      </c>
      <c r="D34" s="1">
        <v>33</v>
      </c>
      <c r="E34" s="1">
        <v>94</v>
      </c>
      <c r="F34" s="1">
        <v>0</v>
      </c>
      <c r="G34" s="1">
        <v>0</v>
      </c>
      <c r="H34" s="1">
        <v>210</v>
      </c>
      <c r="I34" s="1">
        <v>0</v>
      </c>
      <c r="J34" s="1">
        <v>0</v>
      </c>
      <c r="K34" s="1">
        <v>0</v>
      </c>
    </row>
  </sheetData>
  <autoFilter ref="A1:K34" xr:uid="{C4EDCF43-7D8D-4EEA-96DE-C66A6183CC8A}">
    <sortState xmlns:xlrd2="http://schemas.microsoft.com/office/spreadsheetml/2017/richdata2" ref="A2:K34">
      <sortCondition ref="D1:D34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Club</vt:lpstr>
      <vt:lpstr>Athlete</vt:lpstr>
      <vt:lpstr>Event</vt:lpstr>
      <vt:lpstr>Track Results</vt:lpstr>
      <vt:lpstr>Field Results</vt:lpstr>
      <vt:lpstr>Relay Results</vt:lpstr>
      <vt:lpstr>Club Results</vt:lpstr>
      <vt:lpstr>Athlete Scores</vt:lpstr>
      <vt:lpstr>Athlete Results</vt:lpstr>
      <vt:lpstr>Fees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Andrews</dc:creator>
  <cp:lastModifiedBy>Thomas Andrews</cp:lastModifiedBy>
  <cp:lastPrinted>2020-04-21T14:04:46Z</cp:lastPrinted>
  <dcterms:created xsi:type="dcterms:W3CDTF">2020-02-01T13:13:33Z</dcterms:created>
  <dcterms:modified xsi:type="dcterms:W3CDTF">2023-01-28T17:07:45Z</dcterms:modified>
</cp:coreProperties>
</file>