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Results\"/>
    </mc:Choice>
  </mc:AlternateContent>
  <xr:revisionPtr revIDLastSave="0" documentId="13_ncr:1_{396D2ACB-2FAC-4E89-8667-AD2882219ECB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Athlete!$A$1:$D$79</definedName>
    <definedName name="_xlnm._FilterDatabase" localSheetId="8" hidden="1">'Athlete Results'!$A$1:$M$85</definedName>
    <definedName name="_xlnm._FilterDatabase" localSheetId="7" hidden="1">'Athlete Scores'!$A$1:$M$85</definedName>
    <definedName name="_xlnm._FilterDatabase" localSheetId="0" hidden="1">Club!$A$1:$A$25</definedName>
    <definedName name="_xlnm._FilterDatabase" localSheetId="6" hidden="1">'Club Results'!$A$1:$N$17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1" l="1"/>
  <c r="C4" i="11" s="1"/>
  <c r="B5" i="11"/>
  <c r="C5" i="11" s="1"/>
  <c r="B6" i="11"/>
  <c r="C6" i="11"/>
  <c r="B7" i="11"/>
  <c r="C7" i="11"/>
  <c r="B8" i="11"/>
  <c r="C8" i="11" s="1"/>
  <c r="B9" i="11"/>
  <c r="C9" i="11" s="1"/>
  <c r="B10" i="11"/>
  <c r="C10" i="11"/>
  <c r="B11" i="11"/>
  <c r="C11" i="11"/>
  <c r="B12" i="11"/>
  <c r="C12" i="11" s="1"/>
  <c r="B13" i="11"/>
  <c r="C13" i="11" s="1"/>
  <c r="B14" i="11"/>
  <c r="C14" i="11"/>
  <c r="B15" i="11"/>
  <c r="C15" i="11"/>
  <c r="B16" i="11"/>
  <c r="C16" i="11" s="1"/>
  <c r="B17" i="11"/>
  <c r="C17" i="11" s="1"/>
  <c r="E35" i="6"/>
  <c r="E36" i="6"/>
  <c r="F36" i="6" s="1"/>
  <c r="E37" i="6"/>
  <c r="E38" i="6"/>
  <c r="E39" i="6"/>
  <c r="E40" i="6"/>
  <c r="E41" i="6"/>
  <c r="F41" i="6" s="1"/>
  <c r="E42" i="6"/>
  <c r="F42" i="6" s="1"/>
  <c r="E43" i="6"/>
  <c r="E44" i="6"/>
  <c r="F44" i="6" s="1"/>
  <c r="E45" i="6"/>
  <c r="E46" i="6"/>
  <c r="E47" i="6"/>
  <c r="E48" i="6"/>
  <c r="F48" i="6" s="1"/>
  <c r="E34" i="6"/>
  <c r="F34" i="6" s="1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F47" i="6"/>
  <c r="F46" i="6"/>
  <c r="F45" i="6"/>
  <c r="F43" i="6"/>
  <c r="F40" i="6"/>
  <c r="F39" i="6"/>
  <c r="F38" i="6"/>
  <c r="F37" i="6"/>
  <c r="C35" i="6"/>
  <c r="C34" i="6"/>
  <c r="F35" i="6"/>
  <c r="E21" i="6"/>
  <c r="F21" i="6" s="1"/>
  <c r="E22" i="6"/>
  <c r="F22" i="6" s="1"/>
  <c r="E23" i="6"/>
  <c r="F23" i="6"/>
  <c r="E24" i="6"/>
  <c r="F24" i="6"/>
  <c r="E25" i="6"/>
  <c r="F25" i="6" s="1"/>
  <c r="E26" i="6"/>
  <c r="F26" i="6" s="1"/>
  <c r="E27" i="6"/>
  <c r="F27" i="6"/>
  <c r="E28" i="6"/>
  <c r="F28" i="6"/>
  <c r="E29" i="6"/>
  <c r="F29" i="6" s="1"/>
  <c r="E30" i="6"/>
  <c r="F30" i="6" s="1"/>
  <c r="E31" i="6"/>
  <c r="F31" i="6"/>
  <c r="E32" i="6"/>
  <c r="F32" i="6"/>
  <c r="E20" i="6"/>
  <c r="E19" i="6"/>
  <c r="F19" i="6" s="1"/>
  <c r="F20" i="6"/>
  <c r="C21" i="6"/>
  <c r="C22" i="6"/>
  <c r="C23" i="6"/>
  <c r="C24" i="6"/>
  <c r="C25" i="6"/>
  <c r="C26" i="6"/>
  <c r="C27" i="6"/>
  <c r="C28" i="6"/>
  <c r="C29" i="6"/>
  <c r="C30" i="6"/>
  <c r="C31" i="6"/>
  <c r="C32" i="6"/>
  <c r="C20" i="6"/>
  <c r="C19" i="6"/>
  <c r="D65" i="5"/>
  <c r="D66" i="5"/>
  <c r="D67" i="5"/>
  <c r="E67" i="5" s="1"/>
  <c r="D68" i="5"/>
  <c r="D69" i="5"/>
  <c r="D70" i="5"/>
  <c r="E70" i="5" s="1"/>
  <c r="D71" i="5"/>
  <c r="D72" i="5"/>
  <c r="E72" i="5" s="1"/>
  <c r="D73" i="5"/>
  <c r="D74" i="5"/>
  <c r="D75" i="5"/>
  <c r="E75" i="5" s="1"/>
  <c r="D76" i="5"/>
  <c r="D77" i="5"/>
  <c r="D78" i="5"/>
  <c r="E78" i="5" s="1"/>
  <c r="D79" i="5"/>
  <c r="D80" i="5"/>
  <c r="E80" i="5" s="1"/>
  <c r="D81" i="5"/>
  <c r="D82" i="5"/>
  <c r="D83" i="5"/>
  <c r="E83" i="5" s="1"/>
  <c r="D84" i="5"/>
  <c r="D85" i="5"/>
  <c r="D86" i="5"/>
  <c r="E86" i="5" s="1"/>
  <c r="D64" i="5"/>
  <c r="E64" i="5" s="1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E85" i="5"/>
  <c r="E84" i="5"/>
  <c r="E82" i="5"/>
  <c r="E81" i="5"/>
  <c r="E79" i="5"/>
  <c r="E77" i="5"/>
  <c r="E76" i="5"/>
  <c r="E74" i="5"/>
  <c r="E73" i="5"/>
  <c r="E71" i="5"/>
  <c r="E69" i="5"/>
  <c r="E68" i="5"/>
  <c r="E66" i="5"/>
  <c r="F65" i="5"/>
  <c r="E65" i="5"/>
  <c r="F64" i="5"/>
  <c r="D34" i="4"/>
  <c r="D35" i="4"/>
  <c r="E35" i="4" s="1"/>
  <c r="D36" i="4"/>
  <c r="D37" i="4"/>
  <c r="D38" i="4"/>
  <c r="E38" i="4" s="1"/>
  <c r="D39" i="4"/>
  <c r="E39" i="4" s="1"/>
  <c r="D40" i="4"/>
  <c r="D41" i="4"/>
  <c r="D42" i="4"/>
  <c r="D43" i="4"/>
  <c r="E43" i="4" s="1"/>
  <c r="D44" i="4"/>
  <c r="D45" i="4"/>
  <c r="D46" i="4"/>
  <c r="E46" i="4" s="1"/>
  <c r="D47" i="4"/>
  <c r="E47" i="4" s="1"/>
  <c r="D48" i="4"/>
  <c r="D49" i="4"/>
  <c r="E49" i="4" s="1"/>
  <c r="D50" i="4"/>
  <c r="D51" i="4"/>
  <c r="E51" i="4" s="1"/>
  <c r="D52" i="4"/>
  <c r="D53" i="4"/>
  <c r="D54" i="4"/>
  <c r="E54" i="4" s="1"/>
  <c r="D55" i="4"/>
  <c r="E55" i="4" s="1"/>
  <c r="D56" i="4"/>
  <c r="D57" i="4"/>
  <c r="D58" i="4"/>
  <c r="E58" i="4" s="1"/>
  <c r="D33" i="4"/>
  <c r="E33" i="4" s="1"/>
  <c r="F58" i="4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 s="1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31" i="5"/>
  <c r="E31" i="5" s="1"/>
  <c r="E39" i="5"/>
  <c r="F32" i="5"/>
  <c r="F31" i="5"/>
  <c r="D4" i="5"/>
  <c r="E4" i="5" s="1"/>
  <c r="F4" i="5"/>
  <c r="D5" i="5"/>
  <c r="E5" i="5" s="1"/>
  <c r="F5" i="5"/>
  <c r="D6" i="5"/>
  <c r="E6" i="5" s="1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15" i="5"/>
  <c r="E15" i="5" s="1"/>
  <c r="F15" i="5"/>
  <c r="D16" i="5"/>
  <c r="E16" i="5" s="1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D22" i="5"/>
  <c r="E22" i="5" s="1"/>
  <c r="F22" i="5"/>
  <c r="D23" i="5"/>
  <c r="E23" i="5" s="1"/>
  <c r="F23" i="5"/>
  <c r="D24" i="5"/>
  <c r="E24" i="5" s="1"/>
  <c r="F24" i="5"/>
  <c r="D25" i="5"/>
  <c r="E25" i="5" s="1"/>
  <c r="F25" i="5"/>
  <c r="D26" i="5"/>
  <c r="E26" i="5" s="1"/>
  <c r="F26" i="5"/>
  <c r="D27" i="5"/>
  <c r="E27" i="5" s="1"/>
  <c r="F27" i="5"/>
  <c r="D28" i="5"/>
  <c r="E28" i="5" s="1"/>
  <c r="F28" i="5"/>
  <c r="D29" i="5"/>
  <c r="E29" i="5" s="1"/>
  <c r="F29" i="5"/>
  <c r="D3" i="5"/>
  <c r="D2" i="5"/>
  <c r="F84" i="4"/>
  <c r="F85" i="4"/>
  <c r="F86" i="4"/>
  <c r="F87" i="4"/>
  <c r="D61" i="4"/>
  <c r="E61" i="4" s="1"/>
  <c r="D62" i="4"/>
  <c r="D63" i="4"/>
  <c r="D64" i="4"/>
  <c r="D65" i="4"/>
  <c r="E65" i="4" s="1"/>
  <c r="D66" i="4"/>
  <c r="D67" i="4"/>
  <c r="E67" i="4" s="1"/>
  <c r="D68" i="4"/>
  <c r="E68" i="4" s="1"/>
  <c r="D69" i="4"/>
  <c r="E69" i="4" s="1"/>
  <c r="D70" i="4"/>
  <c r="D71" i="4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D79" i="4"/>
  <c r="D80" i="4"/>
  <c r="D81" i="4"/>
  <c r="E81" i="4" s="1"/>
  <c r="D82" i="4"/>
  <c r="E82" i="4" s="1"/>
  <c r="D83" i="4"/>
  <c r="E83" i="4" s="1"/>
  <c r="D84" i="4"/>
  <c r="E84" i="4" s="1"/>
  <c r="D85" i="4"/>
  <c r="E85" i="4" s="1"/>
  <c r="D86" i="4"/>
  <c r="D87" i="4"/>
  <c r="D60" i="4"/>
  <c r="E60" i="4" s="1"/>
  <c r="E87" i="4"/>
  <c r="E86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E63" i="4"/>
  <c r="E66" i="4"/>
  <c r="E71" i="4"/>
  <c r="E79" i="4"/>
  <c r="E80" i="4"/>
  <c r="E78" i="4"/>
  <c r="E70" i="4"/>
  <c r="E64" i="4"/>
  <c r="E62" i="4"/>
  <c r="F61" i="4"/>
  <c r="F60" i="4"/>
  <c r="F52" i="4"/>
  <c r="F53" i="4"/>
  <c r="F54" i="4"/>
  <c r="F55" i="4"/>
  <c r="F56" i="4"/>
  <c r="F57" i="4"/>
  <c r="E41" i="4"/>
  <c r="E42" i="4"/>
  <c r="E48" i="4"/>
  <c r="E56" i="4"/>
  <c r="E57" i="4"/>
  <c r="E53" i="4"/>
  <c r="E52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E50" i="4"/>
  <c r="E45" i="4"/>
  <c r="E44" i="4"/>
  <c r="E40" i="4"/>
  <c r="E37" i="4"/>
  <c r="E36" i="4"/>
  <c r="F34" i="4"/>
  <c r="E34" i="4"/>
  <c r="F33" i="4"/>
  <c r="D4" i="4"/>
  <c r="E4" i="4" s="1"/>
  <c r="F4" i="4"/>
  <c r="D5" i="4"/>
  <c r="E5" i="4" s="1"/>
  <c r="F5" i="4"/>
  <c r="D6" i="4"/>
  <c r="E6" i="4" s="1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 s="1"/>
  <c r="F11" i="4"/>
  <c r="D12" i="4"/>
  <c r="E12" i="4" s="1"/>
  <c r="F12" i="4"/>
  <c r="D13" i="4"/>
  <c r="E13" i="4"/>
  <c r="F13" i="4"/>
  <c r="D14" i="4"/>
  <c r="E14" i="4" s="1"/>
  <c r="F14" i="4"/>
  <c r="D15" i="4"/>
  <c r="E15" i="4"/>
  <c r="F15" i="4"/>
  <c r="D16" i="4"/>
  <c r="E16" i="4" s="1"/>
  <c r="F16" i="4"/>
  <c r="D17" i="4"/>
  <c r="E17" i="4" s="1"/>
  <c r="F17" i="4"/>
  <c r="D18" i="4"/>
  <c r="E18" i="4" s="1"/>
  <c r="F18" i="4"/>
  <c r="D19" i="4"/>
  <c r="E19" i="4" s="1"/>
  <c r="F19" i="4"/>
  <c r="D20" i="4"/>
  <c r="E20" i="4" s="1"/>
  <c r="F20" i="4"/>
  <c r="D21" i="4"/>
  <c r="E21" i="4" s="1"/>
  <c r="F21" i="4"/>
  <c r="D22" i="4"/>
  <c r="E22" i="4" s="1"/>
  <c r="F22" i="4"/>
  <c r="D23" i="4"/>
  <c r="E23" i="4" s="1"/>
  <c r="F23" i="4"/>
  <c r="D24" i="4"/>
  <c r="E24" i="4" s="1"/>
  <c r="F24" i="4"/>
  <c r="D25" i="4"/>
  <c r="E25" i="4" s="1"/>
  <c r="F25" i="4"/>
  <c r="D26" i="4"/>
  <c r="E26" i="4" s="1"/>
  <c r="F26" i="4"/>
  <c r="D27" i="4"/>
  <c r="E27" i="4" s="1"/>
  <c r="F27" i="4"/>
  <c r="D28" i="4"/>
  <c r="E28" i="4" s="1"/>
  <c r="F28" i="4"/>
  <c r="D29" i="4"/>
  <c r="E29" i="4" s="1"/>
  <c r="F29" i="4"/>
  <c r="D30" i="4"/>
  <c r="E30" i="4" s="1"/>
  <c r="F30" i="4"/>
  <c r="D31" i="4"/>
  <c r="E31" i="4" s="1"/>
  <c r="F31" i="4"/>
  <c r="D3" i="4"/>
  <c r="D2" i="4"/>
  <c r="E3" i="6"/>
  <c r="E4" i="6"/>
  <c r="F4" i="6" s="1"/>
  <c r="E5" i="6"/>
  <c r="E6" i="6"/>
  <c r="E7" i="6"/>
  <c r="F7" i="6" s="1"/>
  <c r="E8" i="6"/>
  <c r="E9" i="6"/>
  <c r="E10" i="6"/>
  <c r="E11" i="6"/>
  <c r="F11" i="6" s="1"/>
  <c r="E12" i="6"/>
  <c r="E13" i="6"/>
  <c r="E14" i="6"/>
  <c r="E15" i="6"/>
  <c r="F15" i="6" s="1"/>
  <c r="E16" i="6"/>
  <c r="E17" i="6"/>
  <c r="E2" i="6"/>
  <c r="F17" i="6"/>
  <c r="F16" i="6"/>
  <c r="F14" i="6"/>
  <c r="C14" i="6"/>
  <c r="C15" i="6"/>
  <c r="C16" i="6"/>
  <c r="C17" i="6"/>
  <c r="F13" i="6"/>
  <c r="F12" i="6"/>
  <c r="F10" i="6"/>
  <c r="C10" i="6"/>
  <c r="C11" i="6"/>
  <c r="C12" i="6"/>
  <c r="C13" i="6"/>
  <c r="F9" i="6"/>
  <c r="F8" i="6"/>
  <c r="F6" i="6"/>
  <c r="C6" i="6"/>
  <c r="C7" i="6"/>
  <c r="C8" i="6"/>
  <c r="C9" i="6"/>
  <c r="F5" i="6"/>
  <c r="C4" i="6"/>
  <c r="C5" i="6"/>
  <c r="B3" i="11" l="1"/>
  <c r="C3" i="11" s="1"/>
  <c r="E3" i="5" l="1"/>
  <c r="F3" i="5"/>
  <c r="E3" i="4"/>
  <c r="F3" i="4"/>
  <c r="F3" i="6"/>
  <c r="C2" i="6"/>
  <c r="C3" i="6"/>
  <c r="E2" i="4" l="1"/>
  <c r="F2" i="6"/>
  <c r="B2" i="11"/>
  <c r="C2" i="11" s="1"/>
  <c r="E2" i="5" l="1"/>
  <c r="F2" i="5"/>
  <c r="F2" i="4"/>
</calcChain>
</file>

<file path=xl/sharedStrings.xml><?xml version="1.0" encoding="utf-8"?>
<sst xmlns="http://schemas.openxmlformats.org/spreadsheetml/2006/main" count="935" uniqueCount="292">
  <si>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</si>
  <si>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</si>
  <si>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</si>
  <si>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</si>
  <si>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</si>
  <si>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</si>
  <si>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</si>
  <si>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</si>
  <si>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</si>
  <si>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</si>
  <si>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</si>
  <si>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</si>
  <si>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</si>
  <si>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</si>
  <si>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</si>
  <si>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</si>
  <si>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</si>
  <si>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</si>
  <si>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</si>
  <si>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</si>
  <si>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</si>
  <si>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</si>
  <si>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</si>
  <si>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</si>
  <si>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</si>
  <si>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</si>
  <si>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</si>
  <si>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</si>
  <si>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</si>
  <si>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</si>
  <si>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</si>
  <si>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</si>
  <si>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</si>
  <si>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</si>
  <si>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</si>
  <si>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</si>
  <si>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</si>
  <si>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</si>
  <si>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</si>
  <si>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Waverley u13 Boys Blues</t>
  </si>
  <si>
    <t>Leo</t>
  </si>
  <si>
    <t>Ramelli</t>
  </si>
  <si>
    <t>Harry</t>
  </si>
  <si>
    <t>Millen</t>
  </si>
  <si>
    <t>Jones</t>
  </si>
  <si>
    <t>Morgan</t>
  </si>
  <si>
    <t>Batty</t>
  </si>
  <si>
    <t>Waverley u13 Boys Reds</t>
  </si>
  <si>
    <t>Ethan</t>
  </si>
  <si>
    <t>Gionis</t>
  </si>
  <si>
    <t>Nat</t>
  </si>
  <si>
    <t>Holden</t>
  </si>
  <si>
    <t>Will</t>
  </si>
  <si>
    <t>Farrar</t>
  </si>
  <si>
    <t>Ivan</t>
  </si>
  <si>
    <t>Wilkinson</t>
  </si>
  <si>
    <t xml:space="preserve">Thomas </t>
  </si>
  <si>
    <t>McWilliam</t>
  </si>
  <si>
    <t>William</t>
  </si>
  <si>
    <t>Holland-Leader</t>
  </si>
  <si>
    <t>CLEVES 1</t>
  </si>
  <si>
    <t>HENRY</t>
  </si>
  <si>
    <t>MATTHEW</t>
  </si>
  <si>
    <t>WELLINGER</t>
  </si>
  <si>
    <t>HOPE</t>
  </si>
  <si>
    <t>STANLEY</t>
  </si>
  <si>
    <t>CORNEY</t>
  </si>
  <si>
    <t>JACOB</t>
  </si>
  <si>
    <t>BEAVIS</t>
  </si>
  <si>
    <t>ZACK</t>
  </si>
  <si>
    <t>SEFTON</t>
  </si>
  <si>
    <t>CLEVES 2</t>
  </si>
  <si>
    <t>THEO</t>
  </si>
  <si>
    <t>REYNOLDS</t>
  </si>
  <si>
    <t>BARNEY</t>
  </si>
  <si>
    <t>BODEN</t>
  </si>
  <si>
    <t>DOMINIC</t>
  </si>
  <si>
    <t>HALL</t>
  </si>
  <si>
    <t>HECTOR</t>
  </si>
  <si>
    <t>FOREMAN</t>
  </si>
  <si>
    <t>BODE</t>
  </si>
  <si>
    <t>BIRD</t>
  </si>
  <si>
    <t>GEORGE</t>
  </si>
  <si>
    <t>TRICKER</t>
  </si>
  <si>
    <t>CLEVES 3</t>
  </si>
  <si>
    <t>FREDDIE</t>
  </si>
  <si>
    <t>SWAIN</t>
  </si>
  <si>
    <t>EDWARD</t>
  </si>
  <si>
    <t>SNELL</t>
  </si>
  <si>
    <t>OLLY</t>
  </si>
  <si>
    <t>JONES</t>
  </si>
  <si>
    <t>RORY</t>
  </si>
  <si>
    <t>CAMPBELL</t>
  </si>
  <si>
    <t>ZACHARY</t>
  </si>
  <si>
    <t>GASKELL</t>
  </si>
  <si>
    <t>JOE</t>
  </si>
  <si>
    <t>SWEENEY</t>
  </si>
  <si>
    <t>Tami</t>
  </si>
  <si>
    <t>George</t>
  </si>
  <si>
    <t>Martin</t>
  </si>
  <si>
    <t>Sam-Bomah</t>
  </si>
  <si>
    <t>Dinari</t>
  </si>
  <si>
    <t>Wilson</t>
  </si>
  <si>
    <t>Kearan</t>
  </si>
  <si>
    <t>Otitoloju</t>
  </si>
  <si>
    <t>Wimbledon College A</t>
  </si>
  <si>
    <t>Hudson</t>
  </si>
  <si>
    <t>Freeland</t>
  </si>
  <si>
    <t>Kaz</t>
  </si>
  <si>
    <t>Philip</t>
  </si>
  <si>
    <t>Wimbledon College B</t>
  </si>
  <si>
    <t>Euan</t>
  </si>
  <si>
    <t>Workman</t>
  </si>
  <si>
    <t>Sidney</t>
  </si>
  <si>
    <t>Fletcher</t>
  </si>
  <si>
    <t>Noah</t>
  </si>
  <si>
    <t>Baker</t>
  </si>
  <si>
    <t>Baxter</t>
  </si>
  <si>
    <t>Marko</t>
  </si>
  <si>
    <t>Cox</t>
  </si>
  <si>
    <t>Rowan</t>
  </si>
  <si>
    <t>Metcalfe</t>
  </si>
  <si>
    <t>DMV A</t>
  </si>
  <si>
    <t>Skelly</t>
  </si>
  <si>
    <t>Alex</t>
  </si>
  <si>
    <t>Tudor</t>
  </si>
  <si>
    <t>Joshua</t>
  </si>
  <si>
    <t>Drake</t>
  </si>
  <si>
    <t>Toby</t>
  </si>
  <si>
    <t>Ellwood Gross</t>
  </si>
  <si>
    <t>Rufus</t>
  </si>
  <si>
    <t>Willy</t>
  </si>
  <si>
    <t>DMV B</t>
  </si>
  <si>
    <t>CADAC</t>
  </si>
  <si>
    <t>Daniel</t>
  </si>
  <si>
    <t>Dixon</t>
  </si>
  <si>
    <t>Isaac</t>
  </si>
  <si>
    <t>Caamano</t>
  </si>
  <si>
    <t>Findlay</t>
  </si>
  <si>
    <t>Costello</t>
  </si>
  <si>
    <t xml:space="preserve">Owen </t>
  </si>
  <si>
    <t>Maxwell</t>
  </si>
  <si>
    <t>HHH</t>
  </si>
  <si>
    <t>BAKER</t>
  </si>
  <si>
    <t>Thomas</t>
  </si>
  <si>
    <t>NINIAN</t>
  </si>
  <si>
    <t>BARR</t>
  </si>
  <si>
    <t>Joseph</t>
  </si>
  <si>
    <t>MAY</t>
  </si>
  <si>
    <t>Archie</t>
  </si>
  <si>
    <t>CASS</t>
  </si>
  <si>
    <t>GGAC A</t>
  </si>
  <si>
    <t>Yaw</t>
  </si>
  <si>
    <t>Boateng</t>
  </si>
  <si>
    <t>Sawacki</t>
  </si>
  <si>
    <t>Hamish</t>
  </si>
  <si>
    <t>Gilroy</t>
  </si>
  <si>
    <t>E&amp;E</t>
  </si>
  <si>
    <t>Josh</t>
  </si>
  <si>
    <t>Liddle</t>
  </si>
  <si>
    <t>Felix</t>
  </si>
  <si>
    <t>Arti</t>
  </si>
  <si>
    <t>Gall</t>
  </si>
  <si>
    <t>Shaw</t>
  </si>
  <si>
    <t>Lloyd</t>
  </si>
  <si>
    <t>Sproule</t>
  </si>
  <si>
    <t>Tobias</t>
  </si>
  <si>
    <t>Flood</t>
  </si>
  <si>
    <t>Wimbledon College C</t>
  </si>
  <si>
    <t>Divine</t>
  </si>
  <si>
    <t>Igbokwe</t>
  </si>
  <si>
    <t>Cakier</t>
  </si>
  <si>
    <t>Sursoal</t>
  </si>
  <si>
    <t>Marcus</t>
  </si>
  <si>
    <t>Zayas-Felipe</t>
  </si>
  <si>
    <t>Lorenzo</t>
  </si>
  <si>
    <t>Alored</t>
  </si>
  <si>
    <t>BEN</t>
  </si>
  <si>
    <t>HARPER</t>
  </si>
  <si>
    <t>Sutton &amp; District A</t>
  </si>
  <si>
    <t>Viero</t>
  </si>
  <si>
    <t>Vento</t>
  </si>
  <si>
    <t>Romer Josue</t>
  </si>
  <si>
    <t>Perez Troche</t>
  </si>
  <si>
    <t>Mohamadou</t>
  </si>
  <si>
    <t>Bah</t>
  </si>
  <si>
    <t>Aaron</t>
  </si>
  <si>
    <t>Banjo</t>
  </si>
  <si>
    <t>Sutton &amp; District B</t>
  </si>
  <si>
    <t>Halm-Owoo</t>
  </si>
  <si>
    <t>Henry</t>
  </si>
  <si>
    <t>O'Leary</t>
  </si>
  <si>
    <t>Rupert</t>
  </si>
  <si>
    <t>France</t>
  </si>
  <si>
    <t>Jawaad</t>
  </si>
  <si>
    <t>Leon</t>
  </si>
  <si>
    <t>Tristan</t>
  </si>
  <si>
    <t>Ayo</t>
  </si>
  <si>
    <t>Babatunde</t>
  </si>
  <si>
    <t>Zaine</t>
  </si>
  <si>
    <t>Dillon</t>
  </si>
  <si>
    <t>Isaiah</t>
  </si>
  <si>
    <t>Clayton</t>
  </si>
  <si>
    <t>Ayord Vanegas</t>
  </si>
  <si>
    <t>Georg</t>
  </si>
  <si>
    <t>Saker</t>
  </si>
  <si>
    <t>David</t>
  </si>
  <si>
    <t>Knipp</t>
  </si>
  <si>
    <t>Leo Ramelli</t>
  </si>
  <si>
    <t>Harry Millen</t>
  </si>
  <si>
    <t>Harry Jones</t>
  </si>
  <si>
    <t>Morgan Batty</t>
  </si>
  <si>
    <t>Ethan Gionis</t>
  </si>
  <si>
    <t>Nat Holden</t>
  </si>
  <si>
    <t>Will Farrar</t>
  </si>
  <si>
    <t>Ivan Wilkinson</t>
  </si>
  <si>
    <t>Thomas  McWilliam</t>
  </si>
  <si>
    <t>William Holland-Leader</t>
  </si>
  <si>
    <t>THEO REYNOLDS</t>
  </si>
  <si>
    <t>BARNEY BODEN</t>
  </si>
  <si>
    <t>DOMINIC HALL</t>
  </si>
  <si>
    <t>HECTOR FOREMAN</t>
  </si>
  <si>
    <t>BODE BIRD</t>
  </si>
  <si>
    <t>GEORGE TRICKER</t>
  </si>
  <si>
    <t>BEN HARPER</t>
  </si>
  <si>
    <t>MATTHEW WELLINGER</t>
  </si>
  <si>
    <t>HENRY HOPE</t>
  </si>
  <si>
    <t>STANLEY CORNEY</t>
  </si>
  <si>
    <t>JACOB BEAVIS</t>
  </si>
  <si>
    <t>ZACK SEFTON</t>
  </si>
  <si>
    <t>FREDDIE SWAIN</t>
  </si>
  <si>
    <t>EDWARD SNELL</t>
  </si>
  <si>
    <t>OLLY JONES</t>
  </si>
  <si>
    <t>RORY CAMPBELL</t>
  </si>
  <si>
    <t>ZACHARY GASKELL</t>
  </si>
  <si>
    <t>JOE SWEENEY</t>
  </si>
  <si>
    <t>Euan Workman</t>
  </si>
  <si>
    <t>Sidney Fletcher</t>
  </si>
  <si>
    <t>Noah Baker</t>
  </si>
  <si>
    <t>Harry Baxter</t>
  </si>
  <si>
    <t>Marko Cox</t>
  </si>
  <si>
    <t>Rowan Metcalfe</t>
  </si>
  <si>
    <t>George Skelly</t>
  </si>
  <si>
    <t>Alex Tudor</t>
  </si>
  <si>
    <t>Joshua Drake</t>
  </si>
  <si>
    <t>Toby Ellwood Gross</t>
  </si>
  <si>
    <t>Rufus Willy</t>
  </si>
  <si>
    <t>Daniel Dixon</t>
  </si>
  <si>
    <t>Isaac Caamano</t>
  </si>
  <si>
    <t>Findlay Costello</t>
  </si>
  <si>
    <t>Owen  Maxwell</t>
  </si>
  <si>
    <t>Daniel BAKER</t>
  </si>
  <si>
    <t>Thomas NINIAN</t>
  </si>
  <si>
    <t>Toby BARR</t>
  </si>
  <si>
    <t>Joseph MAY</t>
  </si>
  <si>
    <t>Archie CASS</t>
  </si>
  <si>
    <t>Tobias Flood</t>
  </si>
  <si>
    <t>Tami George</t>
  </si>
  <si>
    <t>Martin Sam-Bomah</t>
  </si>
  <si>
    <t>Dinari Wilson</t>
  </si>
  <si>
    <t>Kearan Otitoloju</t>
  </si>
  <si>
    <t>Yaw Boateng</t>
  </si>
  <si>
    <t>Divine Igbokwe</t>
  </si>
  <si>
    <t>Philip Sawacki</t>
  </si>
  <si>
    <t>Hamish Gilroy</t>
  </si>
  <si>
    <t>Josh Liddle</t>
  </si>
  <si>
    <t>Felix Liddle</t>
  </si>
  <si>
    <t>Arti Gall</t>
  </si>
  <si>
    <t>Leo Shaw</t>
  </si>
  <si>
    <t>Lloyd Sproule</t>
  </si>
  <si>
    <t>Hudson Freeland</t>
  </si>
  <si>
    <t>Kaz Cakier</t>
  </si>
  <si>
    <t>Leo Sursoal</t>
  </si>
  <si>
    <t>Marcus Zayas-Felipe</t>
  </si>
  <si>
    <t>Lorenzo Alored</t>
  </si>
  <si>
    <t>Noah Viero</t>
  </si>
  <si>
    <t>Alex Vento</t>
  </si>
  <si>
    <t>Romer Josue Perez Troche</t>
  </si>
  <si>
    <t>Mohamadou Bah</t>
  </si>
  <si>
    <t>Aaron Banjo</t>
  </si>
  <si>
    <t>Aaron Halm-Owoo</t>
  </si>
  <si>
    <t>Henry O'Leary</t>
  </si>
  <si>
    <t>Rupert France</t>
  </si>
  <si>
    <t xml:space="preserve">Jawaad </t>
  </si>
  <si>
    <t xml:space="preserve">Leon </t>
  </si>
  <si>
    <t xml:space="preserve">Tristan </t>
  </si>
  <si>
    <t>Ayo Babatunde</t>
  </si>
  <si>
    <t>Zaine Dillon</t>
  </si>
  <si>
    <t>Isaiah Clayton</t>
  </si>
  <si>
    <t>Joseph Ayord Vanegas</t>
  </si>
  <si>
    <t>Georg Saker</t>
  </si>
  <si>
    <t>David Knipp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</si>
</sst>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6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63E36DA-AFFA-4E1D-87BC-49DF4B956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7"/>
  <sheetViews>
    <sheetView workbookViewId="0">
      <selection activeCell="A2" sqref="A2:A85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7" t="s">
        <v>39</v>
      </c>
    </row>
    <row r="3" spans="1:1" x14ac:dyDescent="0.3">
      <c r="A3" s="7" t="s">
        <v>47</v>
      </c>
    </row>
    <row r="4" spans="1:1" x14ac:dyDescent="0.3">
      <c r="A4" t="s">
        <v>71</v>
      </c>
    </row>
    <row r="5" spans="1:1" x14ac:dyDescent="0.3">
      <c r="A5" t="s">
        <v>60</v>
      </c>
    </row>
    <row r="6" spans="1:1" x14ac:dyDescent="0.3">
      <c r="A6" t="s">
        <v>84</v>
      </c>
    </row>
    <row r="7" spans="1:1" x14ac:dyDescent="0.3">
      <c r="A7" t="s">
        <v>122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151</v>
      </c>
    </row>
    <row r="11" spans="1:1" x14ac:dyDescent="0.3">
      <c r="A11" t="s">
        <v>105</v>
      </c>
    </row>
    <row r="12" spans="1:1" x14ac:dyDescent="0.3">
      <c r="A12" t="s">
        <v>168</v>
      </c>
    </row>
    <row r="13" spans="1:1" x14ac:dyDescent="0.3">
      <c r="A13" t="s">
        <v>157</v>
      </c>
    </row>
    <row r="14" spans="1:1" x14ac:dyDescent="0.3">
      <c r="A14" t="s">
        <v>110</v>
      </c>
    </row>
    <row r="15" spans="1:1" x14ac:dyDescent="0.3">
      <c r="A15" t="s">
        <v>179</v>
      </c>
    </row>
    <row r="16" spans="1:1" x14ac:dyDescent="0.3">
      <c r="A16" t="s">
        <v>188</v>
      </c>
    </row>
    <row r="17" spans="1:1" x14ac:dyDescent="0.3">
      <c r="A17" t="s">
        <v>142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7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36</v>
      </c>
      <c r="C1" t="s">
        <v>37</v>
      </c>
    </row>
    <row r="2" spans="1:3" x14ac:dyDescent="0.3">
      <c r="A2" s="7" t="s">
        <v>39</v>
      </c>
      <c r="B2">
        <f>COUNTIFS(Athlete!B:B,Fees!A2)</f>
        <v>4</v>
      </c>
      <c r="C2" s="6">
        <f>B2*6</f>
        <v>24</v>
      </c>
    </row>
    <row r="3" spans="1:3" x14ac:dyDescent="0.3">
      <c r="A3" s="7" t="s">
        <v>47</v>
      </c>
      <c r="B3">
        <f>COUNTIFS(Athlete!B:B,Fees!A3)</f>
        <v>6</v>
      </c>
      <c r="C3" s="6">
        <f t="shared" ref="C3:C4" si="0">B3*6</f>
        <v>36</v>
      </c>
    </row>
    <row r="4" spans="1:3" x14ac:dyDescent="0.3">
      <c r="A4" t="s">
        <v>71</v>
      </c>
      <c r="B4">
        <f>COUNTIFS(Athlete!B:B,Fees!A4)</f>
        <v>6</v>
      </c>
      <c r="C4" s="6">
        <f t="shared" si="0"/>
        <v>36</v>
      </c>
    </row>
    <row r="5" spans="1:3" x14ac:dyDescent="0.3">
      <c r="A5" t="s">
        <v>60</v>
      </c>
      <c r="B5">
        <f>COUNTIFS(Athlete!B:B,Fees!A5)</f>
        <v>6</v>
      </c>
      <c r="C5" s="6">
        <f t="shared" ref="C5:C17" si="1">B5*6</f>
        <v>36</v>
      </c>
    </row>
    <row r="6" spans="1:3" x14ac:dyDescent="0.3">
      <c r="A6" t="s">
        <v>84</v>
      </c>
      <c r="B6">
        <f>COUNTIFS(Athlete!B:B,Fees!A6)</f>
        <v>6</v>
      </c>
      <c r="C6" s="6">
        <f t="shared" si="1"/>
        <v>36</v>
      </c>
    </row>
    <row r="7" spans="1:3" x14ac:dyDescent="0.3">
      <c r="A7" t="s">
        <v>122</v>
      </c>
      <c r="B7">
        <f>COUNTIFS(Athlete!B:B,Fees!A7)</f>
        <v>6</v>
      </c>
      <c r="C7" s="6">
        <f t="shared" si="1"/>
        <v>36</v>
      </c>
    </row>
    <row r="8" spans="1:3" x14ac:dyDescent="0.3">
      <c r="A8" t="s">
        <v>132</v>
      </c>
      <c r="B8">
        <f>COUNTIFS(Athlete!B:B,Fees!A8)</f>
        <v>5</v>
      </c>
      <c r="C8" s="6">
        <f t="shared" si="1"/>
        <v>30</v>
      </c>
    </row>
    <row r="9" spans="1:3" x14ac:dyDescent="0.3">
      <c r="A9" t="s">
        <v>133</v>
      </c>
      <c r="B9">
        <f>COUNTIFS(Athlete!B:B,Fees!A9)</f>
        <v>4</v>
      </c>
      <c r="C9" s="6">
        <f t="shared" si="1"/>
        <v>24</v>
      </c>
    </row>
    <row r="10" spans="1:3" x14ac:dyDescent="0.3">
      <c r="A10" t="s">
        <v>151</v>
      </c>
      <c r="B10">
        <f>COUNTIFS(Athlete!B:B,Fees!A10)</f>
        <v>6</v>
      </c>
      <c r="C10" s="6">
        <f t="shared" si="1"/>
        <v>36</v>
      </c>
    </row>
    <row r="11" spans="1:3" x14ac:dyDescent="0.3">
      <c r="A11" t="s">
        <v>105</v>
      </c>
      <c r="B11">
        <f>COUNTIFS(Athlete!B:B,Fees!A11)</f>
        <v>6</v>
      </c>
      <c r="C11" s="6">
        <f t="shared" si="1"/>
        <v>36</v>
      </c>
    </row>
    <row r="12" spans="1:3" x14ac:dyDescent="0.3">
      <c r="A12" t="s">
        <v>168</v>
      </c>
      <c r="B12">
        <f>COUNTIFS(Athlete!B:B,Fees!A12)</f>
        <v>2</v>
      </c>
      <c r="C12" s="6">
        <f t="shared" si="1"/>
        <v>12</v>
      </c>
    </row>
    <row r="13" spans="1:3" x14ac:dyDescent="0.3">
      <c r="A13" t="s">
        <v>157</v>
      </c>
      <c r="B13">
        <f>COUNTIFS(Athlete!B:B,Fees!A13)</f>
        <v>5</v>
      </c>
      <c r="C13" s="6">
        <f t="shared" si="1"/>
        <v>30</v>
      </c>
    </row>
    <row r="14" spans="1:3" x14ac:dyDescent="0.3">
      <c r="A14" t="s">
        <v>110</v>
      </c>
      <c r="B14">
        <f>COUNTIFS(Athlete!B:B,Fees!A14)</f>
        <v>5</v>
      </c>
      <c r="C14" s="6">
        <f t="shared" si="1"/>
        <v>30</v>
      </c>
    </row>
    <row r="15" spans="1:3" x14ac:dyDescent="0.3">
      <c r="A15" t="s">
        <v>179</v>
      </c>
      <c r="B15">
        <f>COUNTIFS(Athlete!B:B,Fees!A15)</f>
        <v>5</v>
      </c>
      <c r="C15" s="6">
        <f t="shared" si="1"/>
        <v>30</v>
      </c>
    </row>
    <row r="16" spans="1:3" x14ac:dyDescent="0.3">
      <c r="A16" t="s">
        <v>188</v>
      </c>
      <c r="B16">
        <f>COUNTIFS(Athlete!B:B,Fees!A16)</f>
        <v>6</v>
      </c>
      <c r="C16" s="6">
        <f t="shared" si="1"/>
        <v>36</v>
      </c>
    </row>
    <row r="17" spans="1:3" x14ac:dyDescent="0.3">
      <c r="A17" t="s">
        <v>142</v>
      </c>
      <c r="B17">
        <f>COUNTIFS(Athlete!B:B,Fees!A17)</f>
        <v>6</v>
      </c>
      <c r="C17" s="6">
        <f t="shared" si="1"/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85"/>
  <sheetViews>
    <sheetView topLeftCell="A60" workbookViewId="0">
      <selection activeCell="A2" sqref="A2:A85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7">
        <v>151</v>
      </c>
      <c r="B2" s="7" t="s">
        <v>39</v>
      </c>
      <c r="C2" s="7" t="s">
        <v>40</v>
      </c>
      <c r="D2" s="7" t="s">
        <v>41</v>
      </c>
    </row>
    <row r="3" spans="1:4" x14ac:dyDescent="0.3">
      <c r="A3" s="7">
        <v>152</v>
      </c>
      <c r="B3" s="7" t="s">
        <v>39</v>
      </c>
      <c r="C3" s="7" t="s">
        <v>42</v>
      </c>
      <c r="D3" s="7" t="s">
        <v>43</v>
      </c>
    </row>
    <row r="4" spans="1:4" x14ac:dyDescent="0.3">
      <c r="A4" s="7">
        <v>153</v>
      </c>
      <c r="B4" s="7" t="s">
        <v>39</v>
      </c>
      <c r="C4" s="7" t="s">
        <v>42</v>
      </c>
      <c r="D4" s="7" t="s">
        <v>44</v>
      </c>
    </row>
    <row r="5" spans="1:4" x14ac:dyDescent="0.3">
      <c r="A5" s="7">
        <v>154</v>
      </c>
      <c r="B5" s="7" t="s">
        <v>39</v>
      </c>
      <c r="C5" s="7" t="s">
        <v>45</v>
      </c>
      <c r="D5" s="7" t="s">
        <v>46</v>
      </c>
    </row>
    <row r="6" spans="1:4" x14ac:dyDescent="0.3">
      <c r="A6" s="7">
        <v>145</v>
      </c>
      <c r="B6" s="7" t="s">
        <v>47</v>
      </c>
      <c r="C6" s="7" t="s">
        <v>48</v>
      </c>
      <c r="D6" s="7" t="s">
        <v>49</v>
      </c>
    </row>
    <row r="7" spans="1:4" x14ac:dyDescent="0.3">
      <c r="A7" s="7">
        <v>146</v>
      </c>
      <c r="B7" s="7" t="s">
        <v>47</v>
      </c>
      <c r="C7" s="7" t="s">
        <v>50</v>
      </c>
      <c r="D7" s="7" t="s">
        <v>51</v>
      </c>
    </row>
    <row r="8" spans="1:4" x14ac:dyDescent="0.3">
      <c r="A8" s="7">
        <v>147</v>
      </c>
      <c r="B8" s="7" t="s">
        <v>47</v>
      </c>
      <c r="C8" s="7" t="s">
        <v>52</v>
      </c>
      <c r="D8" s="7" t="s">
        <v>53</v>
      </c>
    </row>
    <row r="9" spans="1:4" x14ac:dyDescent="0.3">
      <c r="A9" s="7">
        <v>148</v>
      </c>
      <c r="B9" s="7" t="s">
        <v>47</v>
      </c>
      <c r="C9" s="7" t="s">
        <v>54</v>
      </c>
      <c r="D9" s="7" t="s">
        <v>55</v>
      </c>
    </row>
    <row r="10" spans="1:4" x14ac:dyDescent="0.3">
      <c r="A10" s="7">
        <v>149</v>
      </c>
      <c r="B10" s="7" t="s">
        <v>47</v>
      </c>
      <c r="C10" s="7" t="s">
        <v>56</v>
      </c>
      <c r="D10" s="7" t="s">
        <v>57</v>
      </c>
    </row>
    <row r="11" spans="1:4" x14ac:dyDescent="0.3">
      <c r="A11" s="7">
        <v>150</v>
      </c>
      <c r="B11" s="7" t="s">
        <v>47</v>
      </c>
      <c r="C11" s="7" t="s">
        <v>58</v>
      </c>
      <c r="D11" s="7" t="s">
        <v>59</v>
      </c>
    </row>
    <row r="12" spans="1:4" x14ac:dyDescent="0.3">
      <c r="A12">
        <v>127</v>
      </c>
      <c r="B12" t="s">
        <v>71</v>
      </c>
      <c r="C12" t="s">
        <v>72</v>
      </c>
      <c r="D12" t="s">
        <v>73</v>
      </c>
    </row>
    <row r="13" spans="1:4" x14ac:dyDescent="0.3">
      <c r="A13">
        <v>128</v>
      </c>
      <c r="B13" t="s">
        <v>71</v>
      </c>
      <c r="C13" t="s">
        <v>74</v>
      </c>
      <c r="D13" t="s">
        <v>75</v>
      </c>
    </row>
    <row r="14" spans="1:4" x14ac:dyDescent="0.3">
      <c r="A14">
        <v>129</v>
      </c>
      <c r="B14" t="s">
        <v>71</v>
      </c>
      <c r="C14" t="s">
        <v>76</v>
      </c>
      <c r="D14" t="s">
        <v>77</v>
      </c>
    </row>
    <row r="15" spans="1:4" x14ac:dyDescent="0.3">
      <c r="A15">
        <v>130</v>
      </c>
      <c r="B15" t="s">
        <v>71</v>
      </c>
      <c r="C15" t="s">
        <v>78</v>
      </c>
      <c r="D15" t="s">
        <v>79</v>
      </c>
    </row>
    <row r="16" spans="1:4" x14ac:dyDescent="0.3">
      <c r="A16">
        <v>131</v>
      </c>
      <c r="B16" t="s">
        <v>71</v>
      </c>
      <c r="C16" t="s">
        <v>80</v>
      </c>
      <c r="D16" t="s">
        <v>81</v>
      </c>
    </row>
    <row r="17" spans="1:4" x14ac:dyDescent="0.3">
      <c r="A17">
        <v>132</v>
      </c>
      <c r="B17" t="s">
        <v>71</v>
      </c>
      <c r="C17" t="s">
        <v>82</v>
      </c>
      <c r="D17" t="s">
        <v>83</v>
      </c>
    </row>
    <row r="18" spans="1:4" x14ac:dyDescent="0.3">
      <c r="A18">
        <v>121</v>
      </c>
      <c r="B18" t="s">
        <v>60</v>
      </c>
      <c r="C18" t="s">
        <v>177</v>
      </c>
      <c r="D18" t="s">
        <v>178</v>
      </c>
    </row>
    <row r="19" spans="1:4" x14ac:dyDescent="0.3">
      <c r="A19">
        <v>122</v>
      </c>
      <c r="B19" t="s">
        <v>60</v>
      </c>
      <c r="C19" t="s">
        <v>62</v>
      </c>
      <c r="D19" t="s">
        <v>63</v>
      </c>
    </row>
    <row r="20" spans="1:4" x14ac:dyDescent="0.3">
      <c r="A20">
        <v>123</v>
      </c>
      <c r="B20" t="s">
        <v>60</v>
      </c>
      <c r="C20" t="s">
        <v>61</v>
      </c>
      <c r="D20" t="s">
        <v>64</v>
      </c>
    </row>
    <row r="21" spans="1:4" x14ac:dyDescent="0.3">
      <c r="A21">
        <v>124</v>
      </c>
      <c r="B21" t="s">
        <v>60</v>
      </c>
      <c r="C21" t="s">
        <v>65</v>
      </c>
      <c r="D21" t="s">
        <v>66</v>
      </c>
    </row>
    <row r="22" spans="1:4" x14ac:dyDescent="0.3">
      <c r="A22">
        <v>125</v>
      </c>
      <c r="B22" t="s">
        <v>60</v>
      </c>
      <c r="C22" t="s">
        <v>67</v>
      </c>
      <c r="D22" t="s">
        <v>68</v>
      </c>
    </row>
    <row r="23" spans="1:4" x14ac:dyDescent="0.3">
      <c r="A23">
        <v>126</v>
      </c>
      <c r="B23" t="s">
        <v>60</v>
      </c>
      <c r="C23" t="s">
        <v>69</v>
      </c>
      <c r="D23" t="s">
        <v>70</v>
      </c>
    </row>
    <row r="24" spans="1:4" x14ac:dyDescent="0.3">
      <c r="A24">
        <v>310</v>
      </c>
      <c r="B24" t="s">
        <v>84</v>
      </c>
      <c r="C24" t="s">
        <v>85</v>
      </c>
      <c r="D24" t="s">
        <v>86</v>
      </c>
    </row>
    <row r="25" spans="1:4" x14ac:dyDescent="0.3">
      <c r="A25">
        <v>311</v>
      </c>
      <c r="B25" t="s">
        <v>84</v>
      </c>
      <c r="C25" t="s">
        <v>87</v>
      </c>
      <c r="D25" t="s">
        <v>88</v>
      </c>
    </row>
    <row r="26" spans="1:4" x14ac:dyDescent="0.3">
      <c r="A26">
        <v>312</v>
      </c>
      <c r="B26" t="s">
        <v>84</v>
      </c>
      <c r="C26" t="s">
        <v>89</v>
      </c>
      <c r="D26" t="s">
        <v>90</v>
      </c>
    </row>
    <row r="27" spans="1:4" x14ac:dyDescent="0.3">
      <c r="A27">
        <v>313</v>
      </c>
      <c r="B27" t="s">
        <v>84</v>
      </c>
      <c r="C27" t="s">
        <v>91</v>
      </c>
      <c r="D27" t="s">
        <v>92</v>
      </c>
    </row>
    <row r="28" spans="1:4" x14ac:dyDescent="0.3">
      <c r="A28">
        <v>314</v>
      </c>
      <c r="B28" t="s">
        <v>84</v>
      </c>
      <c r="C28" t="s">
        <v>93</v>
      </c>
      <c r="D28" t="s">
        <v>94</v>
      </c>
    </row>
    <row r="29" spans="1:4" x14ac:dyDescent="0.3">
      <c r="A29">
        <v>315</v>
      </c>
      <c r="B29" t="s">
        <v>84</v>
      </c>
      <c r="C29" t="s">
        <v>95</v>
      </c>
      <c r="D29" t="s">
        <v>96</v>
      </c>
    </row>
    <row r="30" spans="1:4" x14ac:dyDescent="0.3">
      <c r="A30">
        <v>61</v>
      </c>
      <c r="B30" t="s">
        <v>122</v>
      </c>
      <c r="C30" t="s">
        <v>111</v>
      </c>
      <c r="D30" t="s">
        <v>112</v>
      </c>
    </row>
    <row r="31" spans="1:4" x14ac:dyDescent="0.3">
      <c r="A31">
        <v>62</v>
      </c>
      <c r="B31" t="s">
        <v>122</v>
      </c>
      <c r="C31" t="s">
        <v>113</v>
      </c>
      <c r="D31" t="s">
        <v>114</v>
      </c>
    </row>
    <row r="32" spans="1:4" x14ac:dyDescent="0.3">
      <c r="A32">
        <v>63</v>
      </c>
      <c r="B32" t="s">
        <v>122</v>
      </c>
      <c r="C32" t="s">
        <v>115</v>
      </c>
      <c r="D32" t="s">
        <v>116</v>
      </c>
    </row>
    <row r="33" spans="1:4" x14ac:dyDescent="0.3">
      <c r="A33">
        <v>64</v>
      </c>
      <c r="B33" t="s">
        <v>122</v>
      </c>
      <c r="C33" t="s">
        <v>42</v>
      </c>
      <c r="D33" t="s">
        <v>117</v>
      </c>
    </row>
    <row r="34" spans="1:4" x14ac:dyDescent="0.3">
      <c r="A34">
        <v>65</v>
      </c>
      <c r="B34" t="s">
        <v>122</v>
      </c>
      <c r="C34" t="s">
        <v>118</v>
      </c>
      <c r="D34" t="s">
        <v>119</v>
      </c>
    </row>
    <row r="35" spans="1:4" x14ac:dyDescent="0.3">
      <c r="A35">
        <v>66</v>
      </c>
      <c r="B35" t="s">
        <v>122</v>
      </c>
      <c r="C35" t="s">
        <v>120</v>
      </c>
      <c r="D35" t="s">
        <v>121</v>
      </c>
    </row>
    <row r="36" spans="1:4" x14ac:dyDescent="0.3">
      <c r="A36">
        <v>67</v>
      </c>
      <c r="B36" t="s">
        <v>132</v>
      </c>
      <c r="C36" t="s">
        <v>98</v>
      </c>
      <c r="D36" t="s">
        <v>123</v>
      </c>
    </row>
    <row r="37" spans="1:4" x14ac:dyDescent="0.3">
      <c r="A37">
        <v>68</v>
      </c>
      <c r="B37" t="s">
        <v>132</v>
      </c>
      <c r="C37" t="s">
        <v>124</v>
      </c>
      <c r="D37" t="s">
        <v>125</v>
      </c>
    </row>
    <row r="38" spans="1:4" x14ac:dyDescent="0.3">
      <c r="A38">
        <v>69</v>
      </c>
      <c r="B38" t="s">
        <v>132</v>
      </c>
      <c r="C38" t="s">
        <v>126</v>
      </c>
      <c r="D38" t="s">
        <v>127</v>
      </c>
    </row>
    <row r="39" spans="1:4" x14ac:dyDescent="0.3">
      <c r="A39">
        <v>70</v>
      </c>
      <c r="B39" t="s">
        <v>132</v>
      </c>
      <c r="C39" t="s">
        <v>128</v>
      </c>
      <c r="D39" t="s">
        <v>129</v>
      </c>
    </row>
    <row r="40" spans="1:4" x14ac:dyDescent="0.3">
      <c r="A40">
        <v>71</v>
      </c>
      <c r="B40" t="s">
        <v>132</v>
      </c>
      <c r="C40" t="s">
        <v>130</v>
      </c>
      <c r="D40" t="s">
        <v>131</v>
      </c>
    </row>
    <row r="41" spans="1:4" x14ac:dyDescent="0.3">
      <c r="A41">
        <v>49</v>
      </c>
      <c r="B41" t="s">
        <v>133</v>
      </c>
      <c r="C41" t="s">
        <v>134</v>
      </c>
      <c r="D41" t="s">
        <v>135</v>
      </c>
    </row>
    <row r="42" spans="1:4" x14ac:dyDescent="0.3">
      <c r="A42">
        <v>50</v>
      </c>
      <c r="B42" t="s">
        <v>133</v>
      </c>
      <c r="C42" t="s">
        <v>136</v>
      </c>
      <c r="D42" t="s">
        <v>137</v>
      </c>
    </row>
    <row r="43" spans="1:4" x14ac:dyDescent="0.3">
      <c r="A43">
        <v>51</v>
      </c>
      <c r="B43" t="s">
        <v>133</v>
      </c>
      <c r="C43" t="s">
        <v>138</v>
      </c>
      <c r="D43" t="s">
        <v>139</v>
      </c>
    </row>
    <row r="44" spans="1:4" x14ac:dyDescent="0.3">
      <c r="A44">
        <v>52</v>
      </c>
      <c r="B44" t="s">
        <v>133</v>
      </c>
      <c r="C44" t="s">
        <v>140</v>
      </c>
      <c r="D44" t="s">
        <v>141</v>
      </c>
    </row>
    <row r="45" spans="1:4" x14ac:dyDescent="0.3">
      <c r="A45">
        <v>31</v>
      </c>
      <c r="B45" t="s">
        <v>151</v>
      </c>
      <c r="C45" t="s">
        <v>134</v>
      </c>
      <c r="D45" t="s">
        <v>143</v>
      </c>
    </row>
    <row r="46" spans="1:4" x14ac:dyDescent="0.3">
      <c r="A46">
        <v>32</v>
      </c>
      <c r="B46" t="s">
        <v>151</v>
      </c>
      <c r="C46" t="s">
        <v>144</v>
      </c>
      <c r="D46" t="s">
        <v>145</v>
      </c>
    </row>
    <row r="47" spans="1:4" x14ac:dyDescent="0.3">
      <c r="A47">
        <v>33</v>
      </c>
      <c r="B47" t="s">
        <v>151</v>
      </c>
      <c r="C47" t="s">
        <v>128</v>
      </c>
      <c r="D47" t="s">
        <v>146</v>
      </c>
    </row>
    <row r="48" spans="1:4" x14ac:dyDescent="0.3">
      <c r="A48">
        <v>34</v>
      </c>
      <c r="B48" t="s">
        <v>151</v>
      </c>
      <c r="C48" t="s">
        <v>147</v>
      </c>
      <c r="D48" t="s">
        <v>148</v>
      </c>
    </row>
    <row r="49" spans="1:4" x14ac:dyDescent="0.3">
      <c r="A49">
        <v>35</v>
      </c>
      <c r="B49" t="s">
        <v>151</v>
      </c>
      <c r="C49" t="s">
        <v>149</v>
      </c>
      <c r="D49" t="s">
        <v>150</v>
      </c>
    </row>
    <row r="50" spans="1:4" x14ac:dyDescent="0.3">
      <c r="A50">
        <v>36</v>
      </c>
      <c r="B50" t="s">
        <v>151</v>
      </c>
      <c r="C50" t="s">
        <v>166</v>
      </c>
      <c r="D50" t="s">
        <v>167</v>
      </c>
    </row>
    <row r="51" spans="1:4" x14ac:dyDescent="0.3">
      <c r="A51">
        <v>283</v>
      </c>
      <c r="B51" t="s">
        <v>105</v>
      </c>
      <c r="C51" t="s">
        <v>97</v>
      </c>
      <c r="D51" t="s">
        <v>98</v>
      </c>
    </row>
    <row r="52" spans="1:4" x14ac:dyDescent="0.3">
      <c r="A52">
        <v>284</v>
      </c>
      <c r="B52" t="s">
        <v>105</v>
      </c>
      <c r="C52" t="s">
        <v>99</v>
      </c>
      <c r="D52" t="s">
        <v>100</v>
      </c>
    </row>
    <row r="53" spans="1:4" x14ac:dyDescent="0.3">
      <c r="A53">
        <v>285</v>
      </c>
      <c r="B53" t="s">
        <v>105</v>
      </c>
      <c r="C53" t="s">
        <v>101</v>
      </c>
      <c r="D53" t="s">
        <v>102</v>
      </c>
    </row>
    <row r="54" spans="1:4" x14ac:dyDescent="0.3">
      <c r="A54">
        <v>286</v>
      </c>
      <c r="B54" t="s">
        <v>105</v>
      </c>
      <c r="C54" t="s">
        <v>103</v>
      </c>
      <c r="D54" t="s">
        <v>104</v>
      </c>
    </row>
    <row r="55" spans="1:4" x14ac:dyDescent="0.3">
      <c r="A55">
        <v>287</v>
      </c>
      <c r="B55" t="s">
        <v>105</v>
      </c>
      <c r="C55" t="s">
        <v>152</v>
      </c>
      <c r="D55" t="s">
        <v>153</v>
      </c>
    </row>
    <row r="56" spans="1:4" x14ac:dyDescent="0.3">
      <c r="A56">
        <v>288</v>
      </c>
      <c r="B56" t="s">
        <v>105</v>
      </c>
      <c r="C56" t="s">
        <v>169</v>
      </c>
      <c r="D56" t="s">
        <v>170</v>
      </c>
    </row>
    <row r="57" spans="1:4" x14ac:dyDescent="0.3">
      <c r="A57">
        <v>295</v>
      </c>
      <c r="B57" t="s">
        <v>168</v>
      </c>
      <c r="C57" t="s">
        <v>109</v>
      </c>
      <c r="D57" t="s">
        <v>154</v>
      </c>
    </row>
    <row r="58" spans="1:4" x14ac:dyDescent="0.3">
      <c r="A58">
        <v>296</v>
      </c>
      <c r="B58" t="s">
        <v>168</v>
      </c>
      <c r="C58" t="s">
        <v>155</v>
      </c>
      <c r="D58" t="s">
        <v>156</v>
      </c>
    </row>
    <row r="59" spans="1:4" x14ac:dyDescent="0.3">
      <c r="A59">
        <v>85</v>
      </c>
      <c r="B59" t="s">
        <v>157</v>
      </c>
      <c r="C59" t="s">
        <v>158</v>
      </c>
      <c r="D59" t="s">
        <v>159</v>
      </c>
    </row>
    <row r="60" spans="1:4" x14ac:dyDescent="0.3">
      <c r="A60">
        <v>86</v>
      </c>
      <c r="B60" t="s">
        <v>157</v>
      </c>
      <c r="C60" t="s">
        <v>160</v>
      </c>
      <c r="D60" t="s">
        <v>159</v>
      </c>
    </row>
    <row r="61" spans="1:4" x14ac:dyDescent="0.3">
      <c r="A61">
        <v>87</v>
      </c>
      <c r="B61" t="s">
        <v>157</v>
      </c>
      <c r="C61" t="s">
        <v>161</v>
      </c>
      <c r="D61" t="s">
        <v>162</v>
      </c>
    </row>
    <row r="62" spans="1:4" x14ac:dyDescent="0.3">
      <c r="A62">
        <v>88</v>
      </c>
      <c r="B62" t="s">
        <v>157</v>
      </c>
      <c r="C62" t="s">
        <v>40</v>
      </c>
      <c r="D62" t="s">
        <v>163</v>
      </c>
    </row>
    <row r="63" spans="1:4" x14ac:dyDescent="0.3">
      <c r="A63">
        <v>89</v>
      </c>
      <c r="B63" t="s">
        <v>157</v>
      </c>
      <c r="C63" t="s">
        <v>164</v>
      </c>
      <c r="D63" t="s">
        <v>165</v>
      </c>
    </row>
    <row r="64" spans="1:4" x14ac:dyDescent="0.3">
      <c r="A64">
        <v>289</v>
      </c>
      <c r="B64" t="s">
        <v>110</v>
      </c>
      <c r="C64" t="s">
        <v>106</v>
      </c>
      <c r="D64" t="s">
        <v>107</v>
      </c>
    </row>
    <row r="65" spans="1:4" x14ac:dyDescent="0.3">
      <c r="A65">
        <v>290</v>
      </c>
      <c r="B65" t="s">
        <v>110</v>
      </c>
      <c r="C65" t="s">
        <v>108</v>
      </c>
      <c r="D65" t="s">
        <v>171</v>
      </c>
    </row>
    <row r="66" spans="1:4" x14ac:dyDescent="0.3">
      <c r="A66">
        <v>292</v>
      </c>
      <c r="B66" t="s">
        <v>110</v>
      </c>
      <c r="C66" t="s">
        <v>40</v>
      </c>
      <c r="D66" t="s">
        <v>172</v>
      </c>
    </row>
    <row r="67" spans="1:4" x14ac:dyDescent="0.3">
      <c r="A67">
        <v>293</v>
      </c>
      <c r="B67" t="s">
        <v>110</v>
      </c>
      <c r="C67" t="s">
        <v>173</v>
      </c>
      <c r="D67" t="s">
        <v>174</v>
      </c>
    </row>
    <row r="68" spans="1:4" x14ac:dyDescent="0.3">
      <c r="A68">
        <v>294</v>
      </c>
      <c r="B68" t="s">
        <v>110</v>
      </c>
      <c r="C68" t="s">
        <v>175</v>
      </c>
      <c r="D68" t="s">
        <v>176</v>
      </c>
    </row>
    <row r="69" spans="1:4" x14ac:dyDescent="0.3">
      <c r="A69">
        <v>234</v>
      </c>
      <c r="B69" t="s">
        <v>179</v>
      </c>
      <c r="C69" t="s">
        <v>115</v>
      </c>
      <c r="D69" t="s">
        <v>180</v>
      </c>
    </row>
    <row r="70" spans="1:4" x14ac:dyDescent="0.3">
      <c r="A70">
        <v>235</v>
      </c>
      <c r="B70" t="s">
        <v>179</v>
      </c>
      <c r="C70" t="s">
        <v>124</v>
      </c>
      <c r="D70" t="s">
        <v>181</v>
      </c>
    </row>
    <row r="71" spans="1:4" x14ac:dyDescent="0.3">
      <c r="A71">
        <v>236</v>
      </c>
      <c r="B71" t="s">
        <v>179</v>
      </c>
      <c r="C71" t="s">
        <v>182</v>
      </c>
      <c r="D71" t="s">
        <v>183</v>
      </c>
    </row>
    <row r="72" spans="1:4" x14ac:dyDescent="0.3">
      <c r="A72">
        <v>237</v>
      </c>
      <c r="B72" t="s">
        <v>179</v>
      </c>
      <c r="C72" t="s">
        <v>184</v>
      </c>
      <c r="D72" t="s">
        <v>185</v>
      </c>
    </row>
    <row r="73" spans="1:4" x14ac:dyDescent="0.3">
      <c r="A73">
        <v>238</v>
      </c>
      <c r="B73" t="s">
        <v>179</v>
      </c>
      <c r="C73" t="s">
        <v>186</v>
      </c>
      <c r="D73" t="s">
        <v>187</v>
      </c>
    </row>
    <row r="74" spans="1:4" x14ac:dyDescent="0.3">
      <c r="A74">
        <v>239</v>
      </c>
      <c r="B74" t="s">
        <v>188</v>
      </c>
      <c r="C74" t="s">
        <v>186</v>
      </c>
      <c r="D74" t="s">
        <v>189</v>
      </c>
    </row>
    <row r="75" spans="1:4" x14ac:dyDescent="0.3">
      <c r="A75">
        <v>240</v>
      </c>
      <c r="B75" t="s">
        <v>188</v>
      </c>
      <c r="C75" t="s">
        <v>190</v>
      </c>
      <c r="D75" t="s">
        <v>191</v>
      </c>
    </row>
    <row r="76" spans="1:4" x14ac:dyDescent="0.3">
      <c r="A76">
        <v>241</v>
      </c>
      <c r="B76" t="s">
        <v>188</v>
      </c>
      <c r="C76" t="s">
        <v>192</v>
      </c>
      <c r="D76" t="s">
        <v>193</v>
      </c>
    </row>
    <row r="77" spans="1:4" x14ac:dyDescent="0.3">
      <c r="A77">
        <v>242</v>
      </c>
      <c r="B77" t="s">
        <v>188</v>
      </c>
      <c r="C77" t="s">
        <v>194</v>
      </c>
    </row>
    <row r="78" spans="1:4" x14ac:dyDescent="0.3">
      <c r="A78">
        <v>243</v>
      </c>
      <c r="B78" t="s">
        <v>188</v>
      </c>
      <c r="C78" t="s">
        <v>195</v>
      </c>
    </row>
    <row r="79" spans="1:4" x14ac:dyDescent="0.3">
      <c r="A79">
        <v>244</v>
      </c>
      <c r="B79" t="s">
        <v>188</v>
      </c>
      <c r="C79" t="s">
        <v>196</v>
      </c>
    </row>
    <row r="80" spans="1:4" x14ac:dyDescent="0.3">
      <c r="A80">
        <v>184</v>
      </c>
      <c r="B80" t="s">
        <v>142</v>
      </c>
      <c r="C80" t="s">
        <v>197</v>
      </c>
      <c r="D80" t="s">
        <v>198</v>
      </c>
    </row>
    <row r="81" spans="1:4" x14ac:dyDescent="0.3">
      <c r="A81">
        <v>182</v>
      </c>
      <c r="B81" t="s">
        <v>142</v>
      </c>
      <c r="C81" t="s">
        <v>199</v>
      </c>
      <c r="D81" t="s">
        <v>200</v>
      </c>
    </row>
    <row r="82" spans="1:4" x14ac:dyDescent="0.3">
      <c r="A82">
        <v>181</v>
      </c>
      <c r="B82" t="s">
        <v>142</v>
      </c>
      <c r="C82" t="s">
        <v>201</v>
      </c>
      <c r="D82" t="s">
        <v>202</v>
      </c>
    </row>
    <row r="83" spans="1:4" x14ac:dyDescent="0.3">
      <c r="A83">
        <v>183</v>
      </c>
      <c r="B83" t="s">
        <v>142</v>
      </c>
      <c r="C83" t="s">
        <v>147</v>
      </c>
      <c r="D83" t="s">
        <v>203</v>
      </c>
    </row>
    <row r="84" spans="1:4" x14ac:dyDescent="0.3">
      <c r="A84">
        <v>213</v>
      </c>
      <c r="B84" t="s">
        <v>142</v>
      </c>
      <c r="C84" t="s">
        <v>204</v>
      </c>
      <c r="D84" t="s">
        <v>205</v>
      </c>
    </row>
    <row r="85" spans="1:4" x14ac:dyDescent="0.3">
      <c r="A85">
        <v>185</v>
      </c>
      <c r="B85" t="s">
        <v>142</v>
      </c>
      <c r="C85" t="s">
        <v>206</v>
      </c>
      <c r="D85" t="s">
        <v>207</v>
      </c>
    </row>
  </sheetData>
  <autoFilter ref="A1:D79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B48" sqref="B48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87"/>
  <sheetViews>
    <sheetView zoomScaleNormal="100" workbookViewId="0">
      <selection activeCell="B48" sqref="B48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121</v>
      </c>
      <c r="C2">
        <v>27</v>
      </c>
      <c r="D2">
        <f>ROUNDDOWN(RANK(C2,$C$2:$C$31,1),0)</f>
        <v>5</v>
      </c>
      <c r="E2">
        <f>101-D2</f>
        <v>96</v>
      </c>
      <c r="F2" t="str">
        <f>VLOOKUP(B2,Athlete!A:B,2,FALSE)</f>
        <v>CLEVES 1</v>
      </c>
    </row>
    <row r="3" spans="1:6" x14ac:dyDescent="0.3">
      <c r="A3" t="s">
        <v>5</v>
      </c>
      <c r="B3">
        <v>184</v>
      </c>
      <c r="C3">
        <v>27.9</v>
      </c>
      <c r="D3">
        <f>ROUNDDOWN(RANK(C3,$C$2:$C$31,1),0)</f>
        <v>11</v>
      </c>
      <c r="E3">
        <f t="shared" ref="E3:E4" si="0">101-D3</f>
        <v>90</v>
      </c>
      <c r="F3" t="str">
        <f>VLOOKUP(B3,Athlete!A:B,2,FALSE)</f>
        <v>HHH</v>
      </c>
    </row>
    <row r="4" spans="1:6" x14ac:dyDescent="0.3">
      <c r="A4" t="s">
        <v>5</v>
      </c>
      <c r="B4">
        <v>87</v>
      </c>
      <c r="C4">
        <v>28.5</v>
      </c>
      <c r="D4">
        <f>ROUNDDOWN(RANK(C4,$C$2:$C$31,1),0)</f>
        <v>16</v>
      </c>
      <c r="E4">
        <f t="shared" si="0"/>
        <v>85</v>
      </c>
      <c r="F4" t="str">
        <f>VLOOKUP(B4,Athlete!A:B,2,FALSE)</f>
        <v>E&amp;E</v>
      </c>
    </row>
    <row r="5" spans="1:6" x14ac:dyDescent="0.3">
      <c r="A5" t="s">
        <v>5</v>
      </c>
      <c r="B5">
        <v>239</v>
      </c>
      <c r="C5">
        <v>29.6</v>
      </c>
      <c r="D5">
        <f>ROUNDDOWN(RANK(C5,$C$2:$C$31,1),0)</f>
        <v>22</v>
      </c>
      <c r="E5">
        <f t="shared" ref="E5:E31" si="1">101-D5</f>
        <v>79</v>
      </c>
      <c r="F5" t="str">
        <f>VLOOKUP(B5,Athlete!A:B,2,FALSE)</f>
        <v>Sutton &amp; District B</v>
      </c>
    </row>
    <row r="6" spans="1:6" x14ac:dyDescent="0.3">
      <c r="A6" t="s">
        <v>5</v>
      </c>
      <c r="B6">
        <v>146</v>
      </c>
      <c r="C6">
        <v>26.8</v>
      </c>
      <c r="D6">
        <f>ROUNDDOWN(RANK(C6,$C$2:$C$31,1),0)</f>
        <v>4</v>
      </c>
      <c r="E6">
        <f t="shared" si="1"/>
        <v>97</v>
      </c>
      <c r="F6" t="str">
        <f>VLOOKUP(B6,Athlete!A:B,2,FALSE)</f>
        <v>Waverley u13 Boys Reds</v>
      </c>
    </row>
    <row r="7" spans="1:6" x14ac:dyDescent="0.3">
      <c r="A7" t="s">
        <v>5</v>
      </c>
      <c r="B7">
        <v>71</v>
      </c>
      <c r="C7">
        <v>29.3</v>
      </c>
      <c r="D7">
        <f>ROUNDDOWN(RANK(C7,$C$2:$C$31,1),0)</f>
        <v>18</v>
      </c>
      <c r="E7">
        <f t="shared" si="1"/>
        <v>83</v>
      </c>
      <c r="F7" t="str">
        <f>VLOOKUP(B7,Athlete!A:B,2,FALSE)</f>
        <v>DMV B</v>
      </c>
    </row>
    <row r="8" spans="1:6" x14ac:dyDescent="0.3">
      <c r="A8" t="s">
        <v>5</v>
      </c>
      <c r="B8">
        <v>128</v>
      </c>
      <c r="C8">
        <v>29.6</v>
      </c>
      <c r="D8">
        <f>ROUNDDOWN(RANK(C8,$C$2:$C$31,1),0)</f>
        <v>22</v>
      </c>
      <c r="E8">
        <f t="shared" si="1"/>
        <v>79</v>
      </c>
      <c r="F8" t="str">
        <f>VLOOKUP(B8,Athlete!A:B,2,FALSE)</f>
        <v>CLEVES 2</v>
      </c>
    </row>
    <row r="9" spans="1:6" x14ac:dyDescent="0.3">
      <c r="A9" t="s">
        <v>5</v>
      </c>
      <c r="B9">
        <v>312</v>
      </c>
      <c r="C9">
        <v>30.9</v>
      </c>
      <c r="D9">
        <f>ROUNDDOWN(RANK(C9,$C$2:$C$31,1),0)</f>
        <v>28</v>
      </c>
      <c r="E9">
        <f t="shared" si="1"/>
        <v>73</v>
      </c>
      <c r="F9" t="str">
        <f>VLOOKUP(B9,Athlete!A:B,2,FALSE)</f>
        <v>CLEVES 3</v>
      </c>
    </row>
    <row r="10" spans="1:6" x14ac:dyDescent="0.3">
      <c r="A10" t="s">
        <v>5</v>
      </c>
      <c r="B10">
        <v>285</v>
      </c>
      <c r="C10">
        <v>31.5</v>
      </c>
      <c r="D10">
        <f>ROUNDDOWN(RANK(C10,$C$2:$C$31,1),0)</f>
        <v>29</v>
      </c>
      <c r="E10">
        <f t="shared" si="1"/>
        <v>72</v>
      </c>
      <c r="F10" t="str">
        <f>VLOOKUP(B10,Athlete!A:B,2,FALSE)</f>
        <v>Wimbledon College A</v>
      </c>
    </row>
    <row r="11" spans="1:6" x14ac:dyDescent="0.3">
      <c r="A11" t="s">
        <v>5</v>
      </c>
      <c r="B11">
        <v>34</v>
      </c>
      <c r="C11">
        <v>27.1</v>
      </c>
      <c r="D11">
        <f>ROUNDDOWN(RANK(C11,$C$2:$C$31,1),0)</f>
        <v>7</v>
      </c>
      <c r="E11">
        <f t="shared" si="1"/>
        <v>94</v>
      </c>
      <c r="F11" t="str">
        <f>VLOOKUP(B11,Athlete!A:B,2,FALSE)</f>
        <v>GGAC A</v>
      </c>
    </row>
    <row r="12" spans="1:6" x14ac:dyDescent="0.3">
      <c r="A12" t="s">
        <v>5</v>
      </c>
      <c r="B12">
        <v>124</v>
      </c>
      <c r="C12">
        <v>27.5</v>
      </c>
      <c r="D12">
        <f>ROUNDDOWN(RANK(C12,$C$2:$C$31,1),0)</f>
        <v>9</v>
      </c>
      <c r="E12">
        <f t="shared" si="1"/>
        <v>92</v>
      </c>
      <c r="F12" t="str">
        <f>VLOOKUP(B12,Athlete!A:B,2,FALSE)</f>
        <v>CLEVES 1</v>
      </c>
    </row>
    <row r="13" spans="1:6" x14ac:dyDescent="0.3">
      <c r="A13" t="s">
        <v>5</v>
      </c>
      <c r="B13">
        <v>234</v>
      </c>
      <c r="C13">
        <v>28.2</v>
      </c>
      <c r="D13">
        <f>ROUNDDOWN(RANK(C13,$C$2:$C$31,1),0)</f>
        <v>15</v>
      </c>
      <c r="E13">
        <f t="shared" si="1"/>
        <v>86</v>
      </c>
      <c r="F13" t="str">
        <f>VLOOKUP(B13,Athlete!A:B,2,FALSE)</f>
        <v>Sutton &amp; District A</v>
      </c>
    </row>
    <row r="14" spans="1:6" x14ac:dyDescent="0.3">
      <c r="A14" t="s">
        <v>5</v>
      </c>
      <c r="B14">
        <v>213</v>
      </c>
      <c r="C14">
        <v>29.6</v>
      </c>
      <c r="D14">
        <f>ROUNDDOWN(RANK(C14,$C$2:$C$31,1),0)</f>
        <v>22</v>
      </c>
      <c r="E14">
        <f t="shared" si="1"/>
        <v>79</v>
      </c>
      <c r="F14" t="str">
        <f>VLOOKUP(B14,Athlete!A:B,2,FALSE)</f>
        <v>HHH</v>
      </c>
    </row>
    <row r="15" spans="1:6" x14ac:dyDescent="0.3">
      <c r="A15" t="s">
        <v>5</v>
      </c>
      <c r="B15">
        <v>284</v>
      </c>
      <c r="C15">
        <v>30.1</v>
      </c>
      <c r="D15">
        <f>ROUNDDOWN(RANK(C15,$C$2:$C$31,1),0)</f>
        <v>26</v>
      </c>
      <c r="E15">
        <f t="shared" si="1"/>
        <v>75</v>
      </c>
      <c r="F15" t="str">
        <f>VLOOKUP(B15,Athlete!A:B,2,FALSE)</f>
        <v>Wimbledon College A</v>
      </c>
    </row>
    <row r="16" spans="1:6" x14ac:dyDescent="0.3">
      <c r="A16" t="s">
        <v>5</v>
      </c>
      <c r="B16">
        <v>51</v>
      </c>
      <c r="C16">
        <v>26</v>
      </c>
      <c r="D16">
        <f>ROUNDDOWN(RANK(C16,$C$2:$C$31,1),0)</f>
        <v>1</v>
      </c>
      <c r="E16">
        <f t="shared" si="1"/>
        <v>100</v>
      </c>
      <c r="F16" t="str">
        <f>VLOOKUP(B16,Athlete!A:B,2,FALSE)</f>
        <v>CADAC</v>
      </c>
    </row>
    <row r="17" spans="1:6" x14ac:dyDescent="0.3">
      <c r="A17" t="s">
        <v>5</v>
      </c>
      <c r="B17">
        <v>237</v>
      </c>
      <c r="C17">
        <v>26.4</v>
      </c>
      <c r="D17">
        <f>ROUNDDOWN(RANK(C17,$C$2:$C$31,1),0)</f>
        <v>2</v>
      </c>
      <c r="E17">
        <f t="shared" si="1"/>
        <v>99</v>
      </c>
      <c r="F17" t="str">
        <f>VLOOKUP(B17,Athlete!A:B,2,FALSE)</f>
        <v>Sutton &amp; District A</v>
      </c>
    </row>
    <row r="18" spans="1:6" x14ac:dyDescent="0.3">
      <c r="A18" t="s">
        <v>5</v>
      </c>
      <c r="B18">
        <v>65</v>
      </c>
      <c r="C18">
        <v>26.6</v>
      </c>
      <c r="D18">
        <f>ROUNDDOWN(RANK(C18,$C$2:$C$31,1),0)</f>
        <v>3</v>
      </c>
      <c r="E18">
        <f t="shared" si="1"/>
        <v>98</v>
      </c>
      <c r="F18" t="str">
        <f>VLOOKUP(B18,Athlete!A:B,2,FALSE)</f>
        <v>DMV A</v>
      </c>
    </row>
    <row r="19" spans="1:6" x14ac:dyDescent="0.3">
      <c r="A19" t="s">
        <v>5</v>
      </c>
      <c r="B19">
        <v>49</v>
      </c>
      <c r="C19">
        <v>27</v>
      </c>
      <c r="D19">
        <f>ROUNDDOWN(RANK(C19,$C$2:$C$31,1),0)</f>
        <v>5</v>
      </c>
      <c r="E19">
        <f t="shared" si="1"/>
        <v>96</v>
      </c>
      <c r="F19" t="str">
        <f>VLOOKUP(B19,Athlete!A:B,2,FALSE)</f>
        <v>CADAC</v>
      </c>
    </row>
    <row r="20" spans="1:6" x14ac:dyDescent="0.3">
      <c r="A20" t="s">
        <v>5</v>
      </c>
      <c r="B20">
        <v>63</v>
      </c>
      <c r="C20">
        <v>27.1</v>
      </c>
      <c r="D20">
        <f>ROUNDDOWN(RANK(C20,$C$2:$C$31,1),0)</f>
        <v>7</v>
      </c>
      <c r="E20">
        <f t="shared" si="1"/>
        <v>94</v>
      </c>
      <c r="F20" t="str">
        <f>VLOOKUP(B20,Athlete!A:B,2,FALSE)</f>
        <v>DMV A</v>
      </c>
    </row>
    <row r="21" spans="1:6" x14ac:dyDescent="0.3">
      <c r="A21" t="s">
        <v>5</v>
      </c>
      <c r="B21">
        <v>311</v>
      </c>
      <c r="C21">
        <v>28.1</v>
      </c>
      <c r="D21">
        <f>ROUNDDOWN(RANK(C21,$C$2:$C$31,1),0)</f>
        <v>13</v>
      </c>
      <c r="E21">
        <f t="shared" si="1"/>
        <v>88</v>
      </c>
      <c r="F21" t="str">
        <f>VLOOKUP(B21,Athlete!A:B,2,FALSE)</f>
        <v>CLEVES 3</v>
      </c>
    </row>
    <row r="22" spans="1:6" x14ac:dyDescent="0.3">
      <c r="A22" t="s">
        <v>5</v>
      </c>
      <c r="B22">
        <v>152</v>
      </c>
      <c r="C22">
        <v>29.3</v>
      </c>
      <c r="D22">
        <f>ROUNDDOWN(RANK(C22,$C$2:$C$31,1),0)</f>
        <v>18</v>
      </c>
      <c r="E22">
        <f t="shared" si="1"/>
        <v>83</v>
      </c>
      <c r="F22" t="str">
        <f>VLOOKUP(B22,Athlete!A:B,2,FALSE)</f>
        <v>Waverley u13 Boys Blues</v>
      </c>
    </row>
    <row r="23" spans="1:6" x14ac:dyDescent="0.3">
      <c r="A23" t="s">
        <v>5</v>
      </c>
      <c r="B23">
        <v>295</v>
      </c>
      <c r="C23">
        <v>29.8</v>
      </c>
      <c r="D23">
        <f>ROUNDDOWN(RANK(C23,$C$2:$C$31,1),0)</f>
        <v>25</v>
      </c>
      <c r="E23">
        <f t="shared" si="1"/>
        <v>76</v>
      </c>
      <c r="F23" t="str">
        <f>VLOOKUP(B23,Athlete!A:B,2,FALSE)</f>
        <v>Wimbledon College C</v>
      </c>
    </row>
    <row r="24" spans="1:6" x14ac:dyDescent="0.3">
      <c r="A24" t="s">
        <v>5</v>
      </c>
      <c r="B24">
        <v>33</v>
      </c>
      <c r="C24">
        <v>27.9</v>
      </c>
      <c r="D24">
        <f>ROUNDDOWN(RANK(C24,$C$2:$C$31,1),0)</f>
        <v>11</v>
      </c>
      <c r="E24">
        <f t="shared" si="1"/>
        <v>90</v>
      </c>
      <c r="F24" t="str">
        <f>VLOOKUP(B24,Athlete!A:B,2,FALSE)</f>
        <v>GGAC A</v>
      </c>
    </row>
    <row r="25" spans="1:6" x14ac:dyDescent="0.3">
      <c r="A25" t="s">
        <v>5</v>
      </c>
      <c r="B25">
        <v>88</v>
      </c>
      <c r="C25">
        <v>30.6</v>
      </c>
      <c r="D25">
        <f>ROUNDDOWN(RANK(C25,$C$2:$C$31,1),0)</f>
        <v>27</v>
      </c>
      <c r="E25">
        <f t="shared" si="1"/>
        <v>74</v>
      </c>
      <c r="F25" t="str">
        <f>VLOOKUP(B25,Athlete!A:B,2,FALSE)</f>
        <v>E&amp;E</v>
      </c>
    </row>
    <row r="26" spans="1:6" x14ac:dyDescent="0.3">
      <c r="A26" t="s">
        <v>5</v>
      </c>
      <c r="B26">
        <v>240</v>
      </c>
      <c r="C26">
        <v>31.5</v>
      </c>
      <c r="D26">
        <f>ROUNDDOWN(RANK(C26,$C$2:$C$31,1),0)</f>
        <v>29</v>
      </c>
      <c r="E26">
        <f t="shared" si="1"/>
        <v>72</v>
      </c>
      <c r="F26" t="str">
        <f>VLOOKUP(B26,Athlete!A:B,2,FALSE)</f>
        <v>Sutton &amp; District B</v>
      </c>
    </row>
    <row r="27" spans="1:6" x14ac:dyDescent="0.3">
      <c r="A27" t="s">
        <v>5</v>
      </c>
      <c r="B27">
        <v>182</v>
      </c>
      <c r="C27">
        <v>27.7</v>
      </c>
      <c r="D27">
        <f>ROUNDDOWN(RANK(C27,$C$2:$C$31,1),0)</f>
        <v>10</v>
      </c>
      <c r="E27">
        <f t="shared" si="1"/>
        <v>91</v>
      </c>
      <c r="F27" t="str">
        <f>VLOOKUP(B27,Athlete!A:B,2,FALSE)</f>
        <v>HHH</v>
      </c>
    </row>
    <row r="28" spans="1:6" x14ac:dyDescent="0.3">
      <c r="A28" t="s">
        <v>5</v>
      </c>
      <c r="B28">
        <v>131</v>
      </c>
      <c r="C28">
        <v>28.1</v>
      </c>
      <c r="D28">
        <f>ROUNDDOWN(RANK(C28,$C$2:$C$31,1),0)</f>
        <v>13</v>
      </c>
      <c r="E28">
        <f t="shared" si="1"/>
        <v>88</v>
      </c>
      <c r="F28" t="str">
        <f>VLOOKUP(B28,Athlete!A:B,2,FALSE)</f>
        <v>CLEVES 2</v>
      </c>
    </row>
    <row r="29" spans="1:6" x14ac:dyDescent="0.3">
      <c r="A29" t="s">
        <v>5</v>
      </c>
      <c r="B29">
        <v>145</v>
      </c>
      <c r="C29">
        <v>28.8</v>
      </c>
      <c r="D29">
        <f>ROUNDDOWN(RANK(C29,$C$2:$C$31,1),0)</f>
        <v>17</v>
      </c>
      <c r="E29">
        <f t="shared" si="1"/>
        <v>84</v>
      </c>
      <c r="F29" t="str">
        <f>VLOOKUP(B29,Athlete!A:B,2,FALSE)</f>
        <v>Waverley u13 Boys Reds</v>
      </c>
    </row>
    <row r="30" spans="1:6" x14ac:dyDescent="0.3">
      <c r="A30" t="s">
        <v>5</v>
      </c>
      <c r="B30">
        <v>292</v>
      </c>
      <c r="C30">
        <v>29.5</v>
      </c>
      <c r="D30">
        <f>ROUNDDOWN(RANK(C30,$C$2:$C$31,1),0)</f>
        <v>20</v>
      </c>
      <c r="E30">
        <f t="shared" si="1"/>
        <v>81</v>
      </c>
      <c r="F30" t="str">
        <f>VLOOKUP(B30,Athlete!A:B,2,FALSE)</f>
        <v>Wimbledon College B</v>
      </c>
    </row>
    <row r="31" spans="1:6" x14ac:dyDescent="0.3">
      <c r="A31" t="s">
        <v>5</v>
      </c>
      <c r="B31">
        <v>70</v>
      </c>
      <c r="C31">
        <v>29.5</v>
      </c>
      <c r="D31">
        <f>ROUNDDOWN(RANK(C31,$C$2:$C$31,1),0)</f>
        <v>20</v>
      </c>
      <c r="E31">
        <f t="shared" si="1"/>
        <v>81</v>
      </c>
      <c r="F31" t="str">
        <f>VLOOKUP(B31,Athlete!A:B,2,FALSE)</f>
        <v>DMV B</v>
      </c>
    </row>
    <row r="33" spans="1:6" x14ac:dyDescent="0.3">
      <c r="A33" t="s">
        <v>6</v>
      </c>
      <c r="B33">
        <v>238</v>
      </c>
      <c r="C33">
        <v>60.2</v>
      </c>
      <c r="D33">
        <f>ROUNDDOWN(RANK(C33,$C$33:$C$58,1),0)</f>
        <v>11</v>
      </c>
      <c r="E33">
        <f t="shared" ref="E33:E58" si="2">101-D33</f>
        <v>90</v>
      </c>
      <c r="F33" t="str">
        <f>VLOOKUP(B33,Athlete!A:B,2,FALSE)</f>
        <v>Sutton &amp; District A</v>
      </c>
    </row>
    <row r="34" spans="1:6" x14ac:dyDescent="0.3">
      <c r="A34" t="s">
        <v>6</v>
      </c>
      <c r="B34">
        <v>132</v>
      </c>
      <c r="C34">
        <v>60.2</v>
      </c>
      <c r="D34">
        <f t="shared" ref="D34:D58" si="3">ROUNDDOWN(RANK(C34,$C$33:$C$58,1),0)</f>
        <v>11</v>
      </c>
      <c r="E34">
        <f t="shared" si="2"/>
        <v>90</v>
      </c>
      <c r="F34" t="str">
        <f>VLOOKUP(B34,Athlete!A:B,2,FALSE)</f>
        <v>CLEVES 2</v>
      </c>
    </row>
    <row r="35" spans="1:6" x14ac:dyDescent="0.3">
      <c r="A35" t="s">
        <v>6</v>
      </c>
      <c r="B35">
        <v>289</v>
      </c>
      <c r="C35">
        <v>66.099999999999994</v>
      </c>
      <c r="D35">
        <f t="shared" si="3"/>
        <v>21</v>
      </c>
      <c r="E35">
        <f t="shared" si="2"/>
        <v>80</v>
      </c>
      <c r="F35" t="str">
        <f>VLOOKUP(B35,Athlete!A:B,2,FALSE)</f>
        <v>Wimbledon College B</v>
      </c>
    </row>
    <row r="36" spans="1:6" x14ac:dyDescent="0.3">
      <c r="A36" t="s">
        <v>6</v>
      </c>
      <c r="B36">
        <v>68</v>
      </c>
      <c r="C36">
        <v>68.599999999999994</v>
      </c>
      <c r="D36">
        <f t="shared" si="3"/>
        <v>23</v>
      </c>
      <c r="E36">
        <f t="shared" si="2"/>
        <v>78</v>
      </c>
      <c r="F36" t="str">
        <f>VLOOKUP(B36,Athlete!A:B,2,FALSE)</f>
        <v>DMV B</v>
      </c>
    </row>
    <row r="37" spans="1:6" x14ac:dyDescent="0.3">
      <c r="A37" t="s">
        <v>6</v>
      </c>
      <c r="B37">
        <v>50</v>
      </c>
      <c r="C37">
        <v>77.599999999999994</v>
      </c>
      <c r="D37">
        <f t="shared" si="3"/>
        <v>26</v>
      </c>
      <c r="E37">
        <f t="shared" si="2"/>
        <v>75</v>
      </c>
      <c r="F37" t="str">
        <f>VLOOKUP(B37,Athlete!A:B,2,FALSE)</f>
        <v>CADAC</v>
      </c>
    </row>
    <row r="38" spans="1:6" x14ac:dyDescent="0.3">
      <c r="A38" t="s">
        <v>6</v>
      </c>
      <c r="B38">
        <v>283</v>
      </c>
      <c r="C38">
        <v>58.2</v>
      </c>
      <c r="D38">
        <f t="shared" si="3"/>
        <v>9</v>
      </c>
      <c r="E38">
        <f t="shared" si="2"/>
        <v>92</v>
      </c>
      <c r="F38" t="str">
        <f>VLOOKUP(B38,Athlete!A:B,2,FALSE)</f>
        <v>Wimbledon College A</v>
      </c>
    </row>
    <row r="39" spans="1:6" x14ac:dyDescent="0.3">
      <c r="A39" t="s">
        <v>6</v>
      </c>
      <c r="B39">
        <v>236</v>
      </c>
      <c r="C39">
        <v>60.7</v>
      </c>
      <c r="D39">
        <f t="shared" si="3"/>
        <v>13</v>
      </c>
      <c r="E39">
        <f t="shared" si="2"/>
        <v>88</v>
      </c>
      <c r="F39" t="str">
        <f>VLOOKUP(B39,Athlete!A:B,2,FALSE)</f>
        <v>Sutton &amp; District A</v>
      </c>
    </row>
    <row r="40" spans="1:6" x14ac:dyDescent="0.3">
      <c r="A40" t="s">
        <v>6</v>
      </c>
      <c r="B40">
        <v>36</v>
      </c>
      <c r="C40">
        <v>63.8</v>
      </c>
      <c r="D40">
        <f t="shared" si="3"/>
        <v>16</v>
      </c>
      <c r="E40">
        <f t="shared" si="2"/>
        <v>85</v>
      </c>
      <c r="F40" t="str">
        <f>VLOOKUP(B40,Athlete!A:B,2,FALSE)</f>
        <v>GGAC A</v>
      </c>
    </row>
    <row r="41" spans="1:6" x14ac:dyDescent="0.3">
      <c r="A41" t="s">
        <v>6</v>
      </c>
      <c r="B41">
        <v>126</v>
      </c>
      <c r="C41">
        <v>64.7</v>
      </c>
      <c r="D41">
        <f t="shared" si="3"/>
        <v>20</v>
      </c>
      <c r="E41">
        <f t="shared" si="2"/>
        <v>81</v>
      </c>
      <c r="F41" t="str">
        <f>VLOOKUP(B41,Athlete!A:B,2,FALSE)</f>
        <v>CLEVES 1</v>
      </c>
    </row>
    <row r="42" spans="1:6" x14ac:dyDescent="0.3">
      <c r="A42" t="s">
        <v>6</v>
      </c>
      <c r="B42">
        <v>147</v>
      </c>
      <c r="C42">
        <v>56.6</v>
      </c>
      <c r="D42">
        <f t="shared" si="3"/>
        <v>1</v>
      </c>
      <c r="E42">
        <f t="shared" si="2"/>
        <v>100</v>
      </c>
      <c r="F42" t="str">
        <f>VLOOKUP(B42,Athlete!A:B,2,FALSE)</f>
        <v>Waverley u13 Boys Reds</v>
      </c>
    </row>
    <row r="43" spans="1:6" x14ac:dyDescent="0.3">
      <c r="A43" t="s">
        <v>6</v>
      </c>
      <c r="B43">
        <v>64</v>
      </c>
      <c r="C43">
        <v>57</v>
      </c>
      <c r="D43">
        <f t="shared" si="3"/>
        <v>2</v>
      </c>
      <c r="E43">
        <f t="shared" si="2"/>
        <v>99</v>
      </c>
      <c r="F43" t="str">
        <f>VLOOKUP(B43,Athlete!A:B,2,FALSE)</f>
        <v>DMV A</v>
      </c>
    </row>
    <row r="44" spans="1:6" x14ac:dyDescent="0.3">
      <c r="A44" t="s">
        <v>6</v>
      </c>
      <c r="B44">
        <v>181</v>
      </c>
      <c r="C44">
        <v>57.6</v>
      </c>
      <c r="D44">
        <f t="shared" si="3"/>
        <v>4</v>
      </c>
      <c r="E44">
        <f t="shared" si="2"/>
        <v>97</v>
      </c>
      <c r="F44" t="str">
        <f>VLOOKUP(B44,Athlete!A:B,2,FALSE)</f>
        <v>HHH</v>
      </c>
    </row>
    <row r="45" spans="1:6" x14ac:dyDescent="0.3">
      <c r="A45" t="s">
        <v>6</v>
      </c>
      <c r="B45">
        <v>62</v>
      </c>
      <c r="C45">
        <v>57.6</v>
      </c>
      <c r="D45">
        <f t="shared" si="3"/>
        <v>4</v>
      </c>
      <c r="E45">
        <f t="shared" si="2"/>
        <v>97</v>
      </c>
      <c r="F45" t="str">
        <f>VLOOKUP(B45,Athlete!A:B,2,FALSE)</f>
        <v>DMV A</v>
      </c>
    </row>
    <row r="46" spans="1:6" x14ac:dyDescent="0.3">
      <c r="A46" t="s">
        <v>6</v>
      </c>
      <c r="B46">
        <v>89</v>
      </c>
      <c r="C46">
        <v>57.7</v>
      </c>
      <c r="D46">
        <f t="shared" si="3"/>
        <v>6</v>
      </c>
      <c r="E46">
        <f t="shared" si="2"/>
        <v>95</v>
      </c>
      <c r="F46" t="str">
        <f>VLOOKUP(B46,Athlete!A:B,2,FALSE)</f>
        <v>E&amp;E</v>
      </c>
    </row>
    <row r="47" spans="1:6" x14ac:dyDescent="0.3">
      <c r="A47" t="s">
        <v>6</v>
      </c>
      <c r="B47">
        <v>294</v>
      </c>
      <c r="C47">
        <v>58</v>
      </c>
      <c r="D47">
        <f t="shared" si="3"/>
        <v>7</v>
      </c>
      <c r="E47">
        <f t="shared" si="2"/>
        <v>94</v>
      </c>
      <c r="F47" t="str">
        <f>VLOOKUP(B47,Athlete!A:B,2,FALSE)</f>
        <v>Wimbledon College B</v>
      </c>
    </row>
    <row r="48" spans="1:6" x14ac:dyDescent="0.3">
      <c r="A48" t="s">
        <v>6</v>
      </c>
      <c r="B48">
        <v>148</v>
      </c>
      <c r="C48">
        <v>58.1</v>
      </c>
      <c r="D48">
        <f t="shared" si="3"/>
        <v>8</v>
      </c>
      <c r="E48">
        <f t="shared" si="2"/>
        <v>93</v>
      </c>
      <c r="F48" t="str">
        <f>VLOOKUP(B48,Athlete!A:B,2,FALSE)</f>
        <v>Waverley u13 Boys Reds</v>
      </c>
    </row>
    <row r="49" spans="1:6" x14ac:dyDescent="0.3">
      <c r="A49" t="s">
        <v>6</v>
      </c>
      <c r="B49">
        <v>67</v>
      </c>
      <c r="C49">
        <v>63.8</v>
      </c>
      <c r="D49">
        <f t="shared" si="3"/>
        <v>16</v>
      </c>
      <c r="E49">
        <f t="shared" si="2"/>
        <v>85</v>
      </c>
      <c r="F49" t="str">
        <f>VLOOKUP(B49,Athlete!A:B,2,FALSE)</f>
        <v>DMV B</v>
      </c>
    </row>
    <row r="50" spans="1:6" x14ac:dyDescent="0.3">
      <c r="A50" t="s">
        <v>6</v>
      </c>
      <c r="B50">
        <v>310</v>
      </c>
      <c r="C50">
        <v>63.6</v>
      </c>
      <c r="D50">
        <f t="shared" si="3"/>
        <v>15</v>
      </c>
      <c r="E50">
        <f t="shared" si="2"/>
        <v>86</v>
      </c>
      <c r="F50" t="str">
        <f>VLOOKUP(B50,Athlete!A:B,2,FALSE)</f>
        <v>CLEVES 3</v>
      </c>
    </row>
    <row r="51" spans="1:6" x14ac:dyDescent="0.3">
      <c r="A51" t="s">
        <v>6</v>
      </c>
      <c r="B51">
        <v>242</v>
      </c>
      <c r="C51">
        <v>68.8</v>
      </c>
      <c r="D51">
        <f t="shared" si="3"/>
        <v>24</v>
      </c>
      <c r="E51">
        <f t="shared" si="2"/>
        <v>77</v>
      </c>
      <c r="F51" t="str">
        <f>VLOOKUP(B51,Athlete!A:B,2,FALSE)</f>
        <v>Sutton &amp; District B</v>
      </c>
    </row>
    <row r="52" spans="1:6" x14ac:dyDescent="0.3">
      <c r="A52" t="s">
        <v>6</v>
      </c>
      <c r="B52">
        <v>125</v>
      </c>
      <c r="C52">
        <v>57</v>
      </c>
      <c r="D52">
        <f t="shared" si="3"/>
        <v>2</v>
      </c>
      <c r="E52">
        <f t="shared" si="2"/>
        <v>99</v>
      </c>
      <c r="F52" t="str">
        <f>VLOOKUP(B52,Athlete!A:B,2,FALSE)</f>
        <v>CLEVES 1</v>
      </c>
    </row>
    <row r="53" spans="1:6" x14ac:dyDescent="0.3">
      <c r="A53" t="s">
        <v>6</v>
      </c>
      <c r="B53">
        <v>32</v>
      </c>
      <c r="C53">
        <v>64</v>
      </c>
      <c r="D53">
        <f t="shared" si="3"/>
        <v>18</v>
      </c>
      <c r="E53">
        <f t="shared" si="2"/>
        <v>83</v>
      </c>
      <c r="F53" t="str">
        <f>VLOOKUP(B53,Athlete!A:B,2,FALSE)</f>
        <v>GGAC A</v>
      </c>
    </row>
    <row r="54" spans="1:6" x14ac:dyDescent="0.3">
      <c r="A54" t="s">
        <v>6</v>
      </c>
      <c r="B54">
        <v>287</v>
      </c>
      <c r="C54">
        <v>74</v>
      </c>
      <c r="D54">
        <f t="shared" si="3"/>
        <v>25</v>
      </c>
      <c r="E54">
        <f t="shared" si="2"/>
        <v>76</v>
      </c>
      <c r="F54" t="str">
        <f>VLOOKUP(B54,Athlete!A:B,2,FALSE)</f>
        <v>Wimbledon College A</v>
      </c>
    </row>
    <row r="55" spans="1:6" x14ac:dyDescent="0.3">
      <c r="A55" t="s">
        <v>6</v>
      </c>
      <c r="B55">
        <v>151</v>
      </c>
      <c r="C55">
        <v>60</v>
      </c>
      <c r="D55">
        <f t="shared" si="3"/>
        <v>10</v>
      </c>
      <c r="E55">
        <f t="shared" si="2"/>
        <v>91</v>
      </c>
      <c r="F55" t="str">
        <f>VLOOKUP(B55,Athlete!A:B,2,FALSE)</f>
        <v>Waverley u13 Boys Blues</v>
      </c>
    </row>
    <row r="56" spans="1:6" x14ac:dyDescent="0.3">
      <c r="A56" t="s">
        <v>6</v>
      </c>
      <c r="B56">
        <v>315</v>
      </c>
      <c r="C56">
        <v>64.2</v>
      </c>
      <c r="D56">
        <f t="shared" si="3"/>
        <v>19</v>
      </c>
      <c r="E56">
        <f t="shared" si="2"/>
        <v>82</v>
      </c>
      <c r="F56" t="str">
        <f>VLOOKUP(B56,Athlete!A:B,2,FALSE)</f>
        <v>CLEVES 3</v>
      </c>
    </row>
    <row r="57" spans="1:6" x14ac:dyDescent="0.3">
      <c r="A57" t="s">
        <v>6</v>
      </c>
      <c r="B57">
        <v>241</v>
      </c>
      <c r="C57">
        <v>68.099999999999994</v>
      </c>
      <c r="D57">
        <f t="shared" si="3"/>
        <v>22</v>
      </c>
      <c r="E57">
        <f t="shared" si="2"/>
        <v>79</v>
      </c>
      <c r="F57" t="str">
        <f>VLOOKUP(B57,Athlete!A:B,2,FALSE)</f>
        <v>Sutton &amp; District B</v>
      </c>
    </row>
    <row r="58" spans="1:6" x14ac:dyDescent="0.3">
      <c r="A58" t="s">
        <v>6</v>
      </c>
      <c r="B58">
        <v>129</v>
      </c>
      <c r="C58">
        <v>61.9</v>
      </c>
      <c r="D58">
        <f t="shared" si="3"/>
        <v>14</v>
      </c>
      <c r="E58">
        <f t="shared" si="2"/>
        <v>87</v>
      </c>
      <c r="F58" t="str">
        <f>VLOOKUP(B58,Athlete!A:B,2,FALSE)</f>
        <v>CLEVES 2</v>
      </c>
    </row>
    <row r="60" spans="1:6" x14ac:dyDescent="0.3">
      <c r="A60" t="s">
        <v>7</v>
      </c>
      <c r="B60">
        <v>85</v>
      </c>
      <c r="C60">
        <v>95</v>
      </c>
      <c r="D60">
        <f>ROUNDDOWN(RANK(C60,$C$60:$C$87,1),0)</f>
        <v>6</v>
      </c>
      <c r="E60">
        <f t="shared" ref="E60:E87" si="4">101-D60</f>
        <v>95</v>
      </c>
      <c r="F60" t="str">
        <f>VLOOKUP(B60,Athlete!A:B,2,FALSE)</f>
        <v>E&amp;E</v>
      </c>
    </row>
    <row r="61" spans="1:6" x14ac:dyDescent="0.3">
      <c r="A61" t="s">
        <v>7</v>
      </c>
      <c r="B61">
        <v>31</v>
      </c>
      <c r="C61">
        <v>96.5</v>
      </c>
      <c r="D61">
        <f t="shared" ref="D61:D87" si="5">ROUNDDOWN(RANK(C61,$C$60:$C$87,1),0)</f>
        <v>9</v>
      </c>
      <c r="E61">
        <f t="shared" si="4"/>
        <v>92</v>
      </c>
      <c r="F61" t="str">
        <f>VLOOKUP(B61,Athlete!A:B,2,FALSE)</f>
        <v>GGAC A</v>
      </c>
    </row>
    <row r="62" spans="1:6" x14ac:dyDescent="0.3">
      <c r="A62" t="s">
        <v>7</v>
      </c>
      <c r="B62">
        <v>314</v>
      </c>
      <c r="C62">
        <v>103.5</v>
      </c>
      <c r="D62">
        <f t="shared" si="5"/>
        <v>20</v>
      </c>
      <c r="E62">
        <f t="shared" si="4"/>
        <v>81</v>
      </c>
      <c r="F62" t="str">
        <f>VLOOKUP(B62,Athlete!A:B,2,FALSE)</f>
        <v>CLEVES 3</v>
      </c>
    </row>
    <row r="63" spans="1:6" x14ac:dyDescent="0.3">
      <c r="A63" t="s">
        <v>7</v>
      </c>
      <c r="B63">
        <v>286</v>
      </c>
      <c r="C63">
        <v>119.2</v>
      </c>
      <c r="D63">
        <f t="shared" si="5"/>
        <v>28</v>
      </c>
      <c r="E63">
        <f t="shared" si="4"/>
        <v>73</v>
      </c>
      <c r="F63" t="str">
        <f>VLOOKUP(B63,Athlete!A:B,2,FALSE)</f>
        <v>Wimbledon College A</v>
      </c>
    </row>
    <row r="64" spans="1:6" x14ac:dyDescent="0.3">
      <c r="A64" t="s">
        <v>7</v>
      </c>
      <c r="B64">
        <v>183</v>
      </c>
      <c r="C64">
        <v>94.3</v>
      </c>
      <c r="D64">
        <f t="shared" si="5"/>
        <v>5</v>
      </c>
      <c r="E64">
        <f t="shared" si="4"/>
        <v>96</v>
      </c>
      <c r="F64" t="str">
        <f>VLOOKUP(B64,Athlete!A:B,2,FALSE)</f>
        <v>HHH</v>
      </c>
    </row>
    <row r="65" spans="1:6" x14ac:dyDescent="0.3">
      <c r="A65" t="s">
        <v>7</v>
      </c>
      <c r="B65">
        <v>127</v>
      </c>
      <c r="C65">
        <v>98.2</v>
      </c>
      <c r="D65">
        <f t="shared" si="5"/>
        <v>13</v>
      </c>
      <c r="E65">
        <f t="shared" si="4"/>
        <v>88</v>
      </c>
      <c r="F65" t="str">
        <f>VLOOKUP(B65,Athlete!A:B,2,FALSE)</f>
        <v>CLEVES 2</v>
      </c>
    </row>
    <row r="66" spans="1:6" x14ac:dyDescent="0.3">
      <c r="A66" t="s">
        <v>7</v>
      </c>
      <c r="B66">
        <v>153</v>
      </c>
      <c r="C66">
        <v>99.6</v>
      </c>
      <c r="D66">
        <f t="shared" si="5"/>
        <v>14</v>
      </c>
      <c r="E66">
        <f t="shared" si="4"/>
        <v>87</v>
      </c>
      <c r="F66" t="str">
        <f>VLOOKUP(B66,Athlete!A:B,2,FALSE)</f>
        <v>Waverley u13 Boys Blues</v>
      </c>
    </row>
    <row r="67" spans="1:6" x14ac:dyDescent="0.3">
      <c r="A67" t="s">
        <v>7</v>
      </c>
      <c r="B67">
        <v>52</v>
      </c>
      <c r="C67">
        <v>104.4</v>
      </c>
      <c r="D67">
        <f t="shared" si="5"/>
        <v>21</v>
      </c>
      <c r="E67">
        <f t="shared" si="4"/>
        <v>80</v>
      </c>
      <c r="F67" t="str">
        <f>VLOOKUP(B67,Athlete!A:B,2,FALSE)</f>
        <v>CADAC</v>
      </c>
    </row>
    <row r="68" spans="1:6" x14ac:dyDescent="0.3">
      <c r="A68" t="s">
        <v>7</v>
      </c>
      <c r="B68">
        <v>243</v>
      </c>
      <c r="C68">
        <v>107.8</v>
      </c>
      <c r="D68">
        <f t="shared" si="5"/>
        <v>23</v>
      </c>
      <c r="E68">
        <f t="shared" si="4"/>
        <v>78</v>
      </c>
      <c r="F68" t="str">
        <f>VLOOKUP(B68,Athlete!A:B,2,FALSE)</f>
        <v>Sutton &amp; District B</v>
      </c>
    </row>
    <row r="69" spans="1:6" x14ac:dyDescent="0.3">
      <c r="A69" t="s">
        <v>7</v>
      </c>
      <c r="B69">
        <v>86</v>
      </c>
      <c r="C69">
        <v>94</v>
      </c>
      <c r="D69">
        <f t="shared" si="5"/>
        <v>4</v>
      </c>
      <c r="E69">
        <f t="shared" si="4"/>
        <v>97</v>
      </c>
      <c r="F69" t="str">
        <f>VLOOKUP(B69,Athlete!A:B,2,FALSE)</f>
        <v>E&amp;E</v>
      </c>
    </row>
    <row r="70" spans="1:6" x14ac:dyDescent="0.3">
      <c r="A70" t="s">
        <v>7</v>
      </c>
      <c r="B70">
        <v>123</v>
      </c>
      <c r="C70">
        <v>95.4</v>
      </c>
      <c r="D70">
        <f t="shared" si="5"/>
        <v>7</v>
      </c>
      <c r="E70">
        <f t="shared" si="4"/>
        <v>94</v>
      </c>
      <c r="F70" t="str">
        <f>VLOOKUP(B70,Athlete!A:B,2,FALSE)</f>
        <v>CLEVES 1</v>
      </c>
    </row>
    <row r="71" spans="1:6" x14ac:dyDescent="0.3">
      <c r="A71" t="s">
        <v>7</v>
      </c>
      <c r="B71">
        <v>150</v>
      </c>
      <c r="C71">
        <v>96.9</v>
      </c>
      <c r="D71">
        <f t="shared" si="5"/>
        <v>12</v>
      </c>
      <c r="E71">
        <f t="shared" si="4"/>
        <v>89</v>
      </c>
      <c r="F71" t="str">
        <f>VLOOKUP(B71,Athlete!A:B,2,FALSE)</f>
        <v>Waverley u13 Boys Reds</v>
      </c>
    </row>
    <row r="72" spans="1:6" x14ac:dyDescent="0.3">
      <c r="A72" t="s">
        <v>7</v>
      </c>
      <c r="B72">
        <v>35</v>
      </c>
      <c r="C72">
        <v>101.6</v>
      </c>
      <c r="D72">
        <f t="shared" si="5"/>
        <v>17</v>
      </c>
      <c r="E72">
        <f t="shared" si="4"/>
        <v>84</v>
      </c>
      <c r="F72" t="str">
        <f>VLOOKUP(B72,Athlete!A:B,2,FALSE)</f>
        <v>GGAC A</v>
      </c>
    </row>
    <row r="73" spans="1:6" x14ac:dyDescent="0.3">
      <c r="A73" t="s">
        <v>7</v>
      </c>
      <c r="B73">
        <v>235</v>
      </c>
      <c r="C73">
        <v>103.4</v>
      </c>
      <c r="D73">
        <f t="shared" si="5"/>
        <v>19</v>
      </c>
      <c r="E73">
        <f t="shared" si="4"/>
        <v>82</v>
      </c>
      <c r="F73" t="str">
        <f>VLOOKUP(B73,Athlete!A:B,2,FALSE)</f>
        <v>Sutton &amp; District A</v>
      </c>
    </row>
    <row r="74" spans="1:6" x14ac:dyDescent="0.3">
      <c r="A74" t="s">
        <v>7</v>
      </c>
      <c r="B74">
        <v>122</v>
      </c>
      <c r="C74">
        <v>88.2</v>
      </c>
      <c r="D74">
        <f t="shared" si="5"/>
        <v>1</v>
      </c>
      <c r="E74">
        <f t="shared" si="4"/>
        <v>100</v>
      </c>
      <c r="F74" t="str">
        <f>VLOOKUP(B74,Athlete!A:B,2,FALSE)</f>
        <v>CLEVES 1</v>
      </c>
    </row>
    <row r="75" spans="1:6" x14ac:dyDescent="0.3">
      <c r="A75" t="s">
        <v>7</v>
      </c>
      <c r="B75">
        <v>296</v>
      </c>
      <c r="C75">
        <v>89.7</v>
      </c>
      <c r="D75">
        <f t="shared" si="5"/>
        <v>2</v>
      </c>
      <c r="E75">
        <f t="shared" si="4"/>
        <v>99</v>
      </c>
      <c r="F75" t="str">
        <f>VLOOKUP(B75,Athlete!A:B,2,FALSE)</f>
        <v>Wimbledon College C</v>
      </c>
    </row>
    <row r="76" spans="1:6" x14ac:dyDescent="0.3">
      <c r="A76" t="s">
        <v>7</v>
      </c>
      <c r="B76">
        <v>61</v>
      </c>
      <c r="C76">
        <v>90.4</v>
      </c>
      <c r="D76">
        <f t="shared" si="5"/>
        <v>3</v>
      </c>
      <c r="E76">
        <f t="shared" si="4"/>
        <v>98</v>
      </c>
      <c r="F76" t="str">
        <f>VLOOKUP(B76,Athlete!A:B,2,FALSE)</f>
        <v>DMV A</v>
      </c>
    </row>
    <row r="77" spans="1:6" x14ac:dyDescent="0.3">
      <c r="A77" t="s">
        <v>7</v>
      </c>
      <c r="B77">
        <v>149</v>
      </c>
      <c r="C77">
        <v>96.6</v>
      </c>
      <c r="D77">
        <f t="shared" si="5"/>
        <v>10</v>
      </c>
      <c r="E77">
        <f t="shared" si="4"/>
        <v>91</v>
      </c>
      <c r="F77" t="str">
        <f>VLOOKUP(B77,Athlete!A:B,2,FALSE)</f>
        <v>Waverley u13 Boys Reds</v>
      </c>
    </row>
    <row r="78" spans="1:6" x14ac:dyDescent="0.3">
      <c r="A78" t="s">
        <v>7</v>
      </c>
      <c r="B78">
        <v>66</v>
      </c>
      <c r="C78">
        <v>101</v>
      </c>
      <c r="D78">
        <f t="shared" si="5"/>
        <v>16</v>
      </c>
      <c r="E78">
        <f t="shared" si="4"/>
        <v>85</v>
      </c>
      <c r="F78" t="str">
        <f>VLOOKUP(B78,Athlete!A:B,2,FALSE)</f>
        <v>DMV A</v>
      </c>
    </row>
    <row r="79" spans="1:6" x14ac:dyDescent="0.3">
      <c r="A79" t="s">
        <v>7</v>
      </c>
      <c r="B79">
        <v>130</v>
      </c>
      <c r="C79">
        <v>96.7</v>
      </c>
      <c r="D79">
        <f t="shared" si="5"/>
        <v>11</v>
      </c>
      <c r="E79">
        <f t="shared" si="4"/>
        <v>90</v>
      </c>
      <c r="F79" t="str">
        <f>VLOOKUP(B79,Athlete!A:B,2,FALSE)</f>
        <v>CLEVES 2</v>
      </c>
    </row>
    <row r="80" spans="1:6" x14ac:dyDescent="0.3">
      <c r="A80" t="s">
        <v>7</v>
      </c>
      <c r="B80">
        <v>288</v>
      </c>
      <c r="C80">
        <v>100.3</v>
      </c>
      <c r="D80">
        <f t="shared" si="5"/>
        <v>15</v>
      </c>
      <c r="E80">
        <f t="shared" si="4"/>
        <v>86</v>
      </c>
      <c r="F80" t="str">
        <f>VLOOKUP(B80,Athlete!A:B,2,FALSE)</f>
        <v>Wimbledon College A</v>
      </c>
    </row>
    <row r="81" spans="1:6" x14ac:dyDescent="0.3">
      <c r="A81" t="s">
        <v>7</v>
      </c>
      <c r="B81">
        <v>213</v>
      </c>
      <c r="C81">
        <v>102.9</v>
      </c>
      <c r="D81">
        <f t="shared" si="5"/>
        <v>18</v>
      </c>
      <c r="E81">
        <f t="shared" si="4"/>
        <v>83</v>
      </c>
      <c r="F81" t="str">
        <f>VLOOKUP(B81,Athlete!A:B,2,FALSE)</f>
        <v>HHH</v>
      </c>
    </row>
    <row r="82" spans="1:6" x14ac:dyDescent="0.3">
      <c r="A82" t="s">
        <v>7</v>
      </c>
      <c r="B82">
        <v>69</v>
      </c>
      <c r="C82">
        <v>106.6</v>
      </c>
      <c r="D82">
        <f t="shared" si="5"/>
        <v>22</v>
      </c>
      <c r="E82">
        <f t="shared" si="4"/>
        <v>79</v>
      </c>
      <c r="F82" t="str">
        <f>VLOOKUP(B82,Athlete!A:B,2,FALSE)</f>
        <v>DMV B</v>
      </c>
    </row>
    <row r="83" spans="1:6" x14ac:dyDescent="0.3">
      <c r="A83" t="s">
        <v>7</v>
      </c>
      <c r="B83">
        <v>244</v>
      </c>
      <c r="C83">
        <v>115.7</v>
      </c>
      <c r="D83">
        <f t="shared" si="5"/>
        <v>27</v>
      </c>
      <c r="E83">
        <f t="shared" si="4"/>
        <v>74</v>
      </c>
      <c r="F83" t="str">
        <f>VLOOKUP(B83,Athlete!A:B,2,FALSE)</f>
        <v>Sutton &amp; District B</v>
      </c>
    </row>
    <row r="84" spans="1:6" x14ac:dyDescent="0.3">
      <c r="A84" t="s">
        <v>7</v>
      </c>
      <c r="B84">
        <v>313</v>
      </c>
      <c r="C84">
        <v>95.7</v>
      </c>
      <c r="D84">
        <f t="shared" si="5"/>
        <v>8</v>
      </c>
      <c r="E84">
        <f t="shared" si="4"/>
        <v>93</v>
      </c>
      <c r="F84" t="str">
        <f>VLOOKUP(B84,Athlete!A:B,2,FALSE)</f>
        <v>CLEVES 3</v>
      </c>
    </row>
    <row r="85" spans="1:6" x14ac:dyDescent="0.3">
      <c r="A85" t="s">
        <v>7</v>
      </c>
      <c r="B85">
        <v>185</v>
      </c>
      <c r="C85">
        <v>109.3</v>
      </c>
      <c r="D85">
        <f t="shared" si="5"/>
        <v>24</v>
      </c>
      <c r="E85">
        <f t="shared" si="4"/>
        <v>77</v>
      </c>
      <c r="F85" t="str">
        <f>VLOOKUP(B85,Athlete!A:B,2,FALSE)</f>
        <v>HHH</v>
      </c>
    </row>
    <row r="86" spans="1:6" x14ac:dyDescent="0.3">
      <c r="A86" t="s">
        <v>7</v>
      </c>
      <c r="B86">
        <v>154</v>
      </c>
      <c r="C86">
        <v>111.5</v>
      </c>
      <c r="D86">
        <f t="shared" si="5"/>
        <v>25</v>
      </c>
      <c r="E86">
        <f t="shared" si="4"/>
        <v>76</v>
      </c>
      <c r="F86" t="str">
        <f>VLOOKUP(B86,Athlete!A:B,2,FALSE)</f>
        <v>Waverley u13 Boys Blues</v>
      </c>
    </row>
    <row r="87" spans="1:6" x14ac:dyDescent="0.3">
      <c r="A87" t="s">
        <v>7</v>
      </c>
      <c r="B87">
        <v>290</v>
      </c>
      <c r="C87">
        <v>112.4</v>
      </c>
      <c r="D87">
        <f t="shared" si="5"/>
        <v>26</v>
      </c>
      <c r="E87">
        <f t="shared" si="4"/>
        <v>75</v>
      </c>
      <c r="F87" t="str">
        <f>VLOOKUP(B87,Athlete!A:B,2,FALSE)</f>
        <v>Wimbledon College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86"/>
  <sheetViews>
    <sheetView workbookViewId="0">
      <selection activeCell="B48" sqref="B48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36</v>
      </c>
      <c r="C2">
        <v>5.18</v>
      </c>
      <c r="D2">
        <f>ROUNDDOWN(_xlfn.RANK.AVG(C2,$C$2:$C$29,0),0)</f>
        <v>14</v>
      </c>
      <c r="E2">
        <f>101-D2</f>
        <v>87</v>
      </c>
      <c r="F2" t="str">
        <f>VLOOKUP(B2,Athlete!A:B,2,FALSE)</f>
        <v>GGAC A</v>
      </c>
    </row>
    <row r="3" spans="1:6" x14ac:dyDescent="0.3">
      <c r="A3" t="s">
        <v>17</v>
      </c>
      <c r="B3">
        <v>34</v>
      </c>
      <c r="C3">
        <v>5.12</v>
      </c>
      <c r="D3">
        <f>ROUNDDOWN(_xlfn.RANK.AVG(C3,$C$2:$C$29,0),0)</f>
        <v>15</v>
      </c>
      <c r="E3">
        <f t="shared" ref="E3:E4" si="0">101-D3</f>
        <v>86</v>
      </c>
      <c r="F3" t="str">
        <f>VLOOKUP(B3,Athlete!A:B,2,FALSE)</f>
        <v>GGAC A</v>
      </c>
    </row>
    <row r="4" spans="1:6" x14ac:dyDescent="0.3">
      <c r="A4" t="s">
        <v>17</v>
      </c>
      <c r="B4">
        <v>67</v>
      </c>
      <c r="C4">
        <v>5.19</v>
      </c>
      <c r="D4">
        <f>ROUNDDOWN(_xlfn.RANK.AVG(C4,$C$2:$C$29,0),0)</f>
        <v>13</v>
      </c>
      <c r="E4">
        <f t="shared" si="0"/>
        <v>88</v>
      </c>
      <c r="F4" t="str">
        <f>VLOOKUP(B4,Athlete!A:B,2,FALSE)</f>
        <v>DMV B</v>
      </c>
    </row>
    <row r="5" spans="1:6" x14ac:dyDescent="0.3">
      <c r="A5" t="s">
        <v>17</v>
      </c>
      <c r="B5">
        <v>71</v>
      </c>
      <c r="C5">
        <v>4.9400000000000004</v>
      </c>
      <c r="D5">
        <f>ROUNDDOWN(_xlfn.RANK.AVG(C5,$C$2:$C$29,0),0)</f>
        <v>17</v>
      </c>
      <c r="E5">
        <f t="shared" ref="E5:E29" si="1">101-D5</f>
        <v>84</v>
      </c>
      <c r="F5" t="str">
        <f>VLOOKUP(B5,Athlete!A:B,2,FALSE)</f>
        <v>DMV B</v>
      </c>
    </row>
    <row r="6" spans="1:6" x14ac:dyDescent="0.3">
      <c r="A6" t="s">
        <v>17</v>
      </c>
      <c r="B6">
        <v>61</v>
      </c>
      <c r="C6">
        <v>6.84</v>
      </c>
      <c r="D6">
        <f>ROUNDDOWN(_xlfn.RANK.AVG(C6,$C$2:$C$29,0),0)</f>
        <v>1</v>
      </c>
      <c r="E6">
        <f t="shared" si="1"/>
        <v>100</v>
      </c>
      <c r="F6" t="str">
        <f>VLOOKUP(B6,Athlete!A:B,2,FALSE)</f>
        <v>DMV A</v>
      </c>
    </row>
    <row r="7" spans="1:6" x14ac:dyDescent="0.3">
      <c r="A7" t="s">
        <v>17</v>
      </c>
      <c r="B7">
        <v>62</v>
      </c>
      <c r="C7">
        <v>5.89</v>
      </c>
      <c r="D7">
        <f>ROUNDDOWN(_xlfn.RANK.AVG(C7,$C$2:$C$29,0),0)</f>
        <v>6</v>
      </c>
      <c r="E7">
        <f t="shared" si="1"/>
        <v>95</v>
      </c>
      <c r="F7" t="str">
        <f>VLOOKUP(B7,Athlete!A:B,2,FALSE)</f>
        <v>DMV A</v>
      </c>
    </row>
    <row r="8" spans="1:6" x14ac:dyDescent="0.3">
      <c r="A8" t="s">
        <v>17</v>
      </c>
      <c r="B8">
        <v>289</v>
      </c>
      <c r="C8">
        <v>4.07</v>
      </c>
      <c r="D8">
        <f>ROUNDDOWN(_xlfn.RANK.AVG(C8,$C$2:$C$29,0),0)</f>
        <v>27</v>
      </c>
      <c r="E8">
        <f t="shared" si="1"/>
        <v>74</v>
      </c>
      <c r="F8" t="str">
        <f>VLOOKUP(B8,Athlete!A:B,2,FALSE)</f>
        <v>Wimbledon College B</v>
      </c>
    </row>
    <row r="9" spans="1:6" x14ac:dyDescent="0.3">
      <c r="A9" t="s">
        <v>17</v>
      </c>
      <c r="B9">
        <v>288</v>
      </c>
      <c r="C9">
        <v>5.9</v>
      </c>
      <c r="D9">
        <f>ROUNDDOWN(_xlfn.RANK.AVG(C9,$C$2:$C$29,0),0)</f>
        <v>5</v>
      </c>
      <c r="E9">
        <f t="shared" si="1"/>
        <v>96</v>
      </c>
      <c r="F9" t="str">
        <f>VLOOKUP(B9,Athlete!A:B,2,FALSE)</f>
        <v>Wimbledon College A</v>
      </c>
    </row>
    <row r="10" spans="1:6" x14ac:dyDescent="0.3">
      <c r="A10" t="s">
        <v>17</v>
      </c>
      <c r="B10">
        <v>51</v>
      </c>
      <c r="C10">
        <v>5.71</v>
      </c>
      <c r="D10">
        <f>ROUNDDOWN(_xlfn.RANK.AVG(C10,$C$2:$C$29,0),0)</f>
        <v>7</v>
      </c>
      <c r="E10">
        <f t="shared" si="1"/>
        <v>94</v>
      </c>
      <c r="F10" t="str">
        <f>VLOOKUP(B10,Athlete!A:B,2,FALSE)</f>
        <v>CADAC</v>
      </c>
    </row>
    <row r="11" spans="1:6" x14ac:dyDescent="0.3">
      <c r="A11" t="s">
        <v>17</v>
      </c>
      <c r="B11">
        <v>132</v>
      </c>
      <c r="C11">
        <v>4.8600000000000003</v>
      </c>
      <c r="D11">
        <f>ROUNDDOWN(_xlfn.RANK.AVG(C11,$C$2:$C$29,0),0)</f>
        <v>21</v>
      </c>
      <c r="E11">
        <f t="shared" si="1"/>
        <v>80</v>
      </c>
      <c r="F11" t="str">
        <f>VLOOKUP(B11,Athlete!A:B,2,FALSE)</f>
        <v>CLEVES 2</v>
      </c>
    </row>
    <row r="12" spans="1:6" x14ac:dyDescent="0.3">
      <c r="A12" t="s">
        <v>17</v>
      </c>
      <c r="B12">
        <v>123</v>
      </c>
      <c r="C12">
        <v>4.92</v>
      </c>
      <c r="D12">
        <f>ROUNDDOWN(_xlfn.RANK.AVG(C12,$C$2:$C$29,0),0)</f>
        <v>18</v>
      </c>
      <c r="E12">
        <f t="shared" si="1"/>
        <v>83</v>
      </c>
      <c r="F12" t="str">
        <f>VLOOKUP(B12,Athlete!A:B,2,FALSE)</f>
        <v>CLEVES 1</v>
      </c>
    </row>
    <row r="13" spans="1:6" x14ac:dyDescent="0.3">
      <c r="A13" t="s">
        <v>17</v>
      </c>
      <c r="B13">
        <v>130</v>
      </c>
      <c r="C13">
        <v>4.6500000000000004</v>
      </c>
      <c r="D13">
        <f>ROUNDDOWN(_xlfn.RANK.AVG(C13,$C$2:$C$29,0),0)</f>
        <v>23</v>
      </c>
      <c r="E13">
        <f t="shared" si="1"/>
        <v>78</v>
      </c>
      <c r="F13" t="str">
        <f>VLOOKUP(B13,Athlete!A:B,2,FALSE)</f>
        <v>CLEVES 2</v>
      </c>
    </row>
    <row r="14" spans="1:6" x14ac:dyDescent="0.3">
      <c r="A14" t="s">
        <v>17</v>
      </c>
      <c r="B14">
        <v>145</v>
      </c>
      <c r="C14">
        <v>4.87</v>
      </c>
      <c r="D14">
        <f>ROUNDDOWN(_xlfn.RANK.AVG(C14,$C$2:$C$29,0),0)</f>
        <v>20</v>
      </c>
      <c r="E14">
        <f t="shared" si="1"/>
        <v>81</v>
      </c>
      <c r="F14" t="str">
        <f>VLOOKUP(B14,Athlete!A:B,2,FALSE)</f>
        <v>Waverley u13 Boys Reds</v>
      </c>
    </row>
    <row r="15" spans="1:6" x14ac:dyDescent="0.3">
      <c r="A15" t="s">
        <v>17</v>
      </c>
      <c r="B15">
        <v>154</v>
      </c>
      <c r="C15">
        <v>3.68</v>
      </c>
      <c r="D15">
        <f>ROUNDDOWN(_xlfn.RANK.AVG(C15,$C$2:$C$29,0),0)</f>
        <v>28</v>
      </c>
      <c r="E15">
        <f t="shared" si="1"/>
        <v>73</v>
      </c>
      <c r="F15" t="str">
        <f>VLOOKUP(B15,Athlete!A:B,2,FALSE)</f>
        <v>Waverley u13 Boys Blues</v>
      </c>
    </row>
    <row r="16" spans="1:6" x14ac:dyDescent="0.3">
      <c r="A16" t="s">
        <v>17</v>
      </c>
      <c r="B16">
        <v>121</v>
      </c>
      <c r="C16">
        <v>5.04</v>
      </c>
      <c r="D16">
        <f>ROUNDDOWN(_xlfn.RANK.AVG(C16,$C$2:$C$29,0),0)</f>
        <v>16</v>
      </c>
      <c r="E16">
        <f t="shared" si="1"/>
        <v>85</v>
      </c>
      <c r="F16" t="str">
        <f>VLOOKUP(B16,Athlete!A:B,2,FALSE)</f>
        <v>CLEVES 1</v>
      </c>
    </row>
    <row r="17" spans="1:6" x14ac:dyDescent="0.3">
      <c r="A17" t="s">
        <v>17</v>
      </c>
      <c r="B17">
        <v>85</v>
      </c>
      <c r="C17">
        <v>4.88</v>
      </c>
      <c r="D17">
        <f>ROUNDDOWN(_xlfn.RANK.AVG(C17,$C$2:$C$29,0),0)</f>
        <v>19</v>
      </c>
      <c r="E17">
        <f t="shared" si="1"/>
        <v>82</v>
      </c>
      <c r="F17" t="str">
        <f>VLOOKUP(B17,Athlete!A:B,2,FALSE)</f>
        <v>E&amp;E</v>
      </c>
    </row>
    <row r="18" spans="1:6" x14ac:dyDescent="0.3">
      <c r="A18" t="s">
        <v>17</v>
      </c>
      <c r="B18">
        <v>313</v>
      </c>
      <c r="C18">
        <v>4.24</v>
      </c>
      <c r="D18">
        <f>ROUNDDOWN(_xlfn.RANK.AVG(C18,$C$2:$C$29,0),0)</f>
        <v>25</v>
      </c>
      <c r="E18">
        <f t="shared" si="1"/>
        <v>76</v>
      </c>
      <c r="F18" t="str">
        <f>VLOOKUP(B18,Athlete!A:B,2,FALSE)</f>
        <v>CLEVES 3</v>
      </c>
    </row>
    <row r="19" spans="1:6" x14ac:dyDescent="0.3">
      <c r="A19" t="s">
        <v>17</v>
      </c>
      <c r="B19">
        <v>147</v>
      </c>
      <c r="C19">
        <v>6.62</v>
      </c>
      <c r="D19">
        <f>ROUNDDOWN(_xlfn.RANK.AVG(C19,$C$2:$C$29,0),0)</f>
        <v>2</v>
      </c>
      <c r="E19">
        <f t="shared" si="1"/>
        <v>99</v>
      </c>
      <c r="F19" t="str">
        <f>VLOOKUP(B19,Athlete!A:B,2,FALSE)</f>
        <v>Waverley u13 Boys Reds</v>
      </c>
    </row>
    <row r="20" spans="1:6" x14ac:dyDescent="0.3">
      <c r="A20" t="s">
        <v>17</v>
      </c>
      <c r="B20">
        <v>234</v>
      </c>
      <c r="C20">
        <v>5.48</v>
      </c>
      <c r="D20">
        <f>ROUNDDOWN(_xlfn.RANK.AVG(C20,$C$2:$C$29,0),0)</f>
        <v>9</v>
      </c>
      <c r="E20">
        <f t="shared" si="1"/>
        <v>92</v>
      </c>
      <c r="F20" t="str">
        <f>VLOOKUP(B20,Athlete!A:B,2,FALSE)</f>
        <v>Sutton &amp; District A</v>
      </c>
    </row>
    <row r="21" spans="1:6" x14ac:dyDescent="0.3">
      <c r="A21" t="s">
        <v>17</v>
      </c>
      <c r="B21">
        <v>238</v>
      </c>
      <c r="C21">
        <v>5.47</v>
      </c>
      <c r="D21">
        <f>ROUNDDOWN(_xlfn.RANK.AVG(C21,$C$2:$C$29,0),0)</f>
        <v>10</v>
      </c>
      <c r="E21">
        <f t="shared" si="1"/>
        <v>91</v>
      </c>
      <c r="F21" t="str">
        <f>VLOOKUP(B21,Athlete!A:B,2,FALSE)</f>
        <v>Sutton &amp; District A</v>
      </c>
    </row>
    <row r="22" spans="1:6" x14ac:dyDescent="0.3">
      <c r="A22" t="s">
        <v>17</v>
      </c>
      <c r="B22">
        <v>240</v>
      </c>
      <c r="C22">
        <v>4.16</v>
      </c>
      <c r="D22">
        <f>ROUNDDOWN(_xlfn.RANK.AVG(C22,$C$2:$C$29,0),0)</f>
        <v>26</v>
      </c>
      <c r="E22">
        <f t="shared" si="1"/>
        <v>75</v>
      </c>
      <c r="F22" t="str">
        <f>VLOOKUP(B22,Athlete!A:B,2,FALSE)</f>
        <v>Sutton &amp; District B</v>
      </c>
    </row>
    <row r="23" spans="1:6" x14ac:dyDescent="0.3">
      <c r="A23" t="s">
        <v>17</v>
      </c>
      <c r="B23">
        <v>239</v>
      </c>
      <c r="C23">
        <v>5.23</v>
      </c>
      <c r="D23">
        <f>ROUNDDOWN(_xlfn.RANK.AVG(C23,$C$2:$C$29,0),0)</f>
        <v>12</v>
      </c>
      <c r="E23">
        <f t="shared" si="1"/>
        <v>89</v>
      </c>
      <c r="F23" t="str">
        <f>VLOOKUP(B23,Athlete!A:B,2,FALSE)</f>
        <v>Sutton &amp; District B</v>
      </c>
    </row>
    <row r="24" spans="1:6" x14ac:dyDescent="0.3">
      <c r="A24" t="s">
        <v>17</v>
      </c>
      <c r="B24">
        <v>311</v>
      </c>
      <c r="C24">
        <v>4.82</v>
      </c>
      <c r="D24">
        <f>ROUNDDOWN(_xlfn.RANK.AVG(C24,$C$2:$C$29,0),0)</f>
        <v>22</v>
      </c>
      <c r="E24">
        <f t="shared" si="1"/>
        <v>79</v>
      </c>
      <c r="F24" t="str">
        <f>VLOOKUP(B24,Athlete!A:B,2,FALSE)</f>
        <v>CLEVES 3</v>
      </c>
    </row>
    <row r="25" spans="1:6" x14ac:dyDescent="0.3">
      <c r="A25" t="s">
        <v>17</v>
      </c>
      <c r="B25">
        <v>152</v>
      </c>
      <c r="C25">
        <v>5.28</v>
      </c>
      <c r="D25">
        <f>ROUNDDOWN(_xlfn.RANK.AVG(C25,$C$2:$C$29,0),0)</f>
        <v>11</v>
      </c>
      <c r="E25">
        <f t="shared" si="1"/>
        <v>90</v>
      </c>
      <c r="F25" t="str">
        <f>VLOOKUP(B25,Athlete!A:B,2,FALSE)</f>
        <v>Waverley u13 Boys Blues</v>
      </c>
    </row>
    <row r="26" spans="1:6" x14ac:dyDescent="0.3">
      <c r="A26" t="s">
        <v>17</v>
      </c>
      <c r="B26">
        <v>296</v>
      </c>
      <c r="C26">
        <v>6.28</v>
      </c>
      <c r="D26">
        <f>ROUNDDOWN(_xlfn.RANK.AVG(C26,$C$2:$C$29,0),0)</f>
        <v>3</v>
      </c>
      <c r="E26">
        <f t="shared" si="1"/>
        <v>98</v>
      </c>
      <c r="F26" t="str">
        <f>VLOOKUP(B26,Athlete!A:B,2,FALSE)</f>
        <v>Wimbledon College C</v>
      </c>
    </row>
    <row r="27" spans="1:6" x14ac:dyDescent="0.3">
      <c r="A27" t="s">
        <v>17</v>
      </c>
      <c r="B27">
        <v>87</v>
      </c>
      <c r="C27">
        <v>5.49</v>
      </c>
      <c r="D27">
        <f>ROUNDDOWN(_xlfn.RANK.AVG(C27,$C$2:$C$29,0),0)</f>
        <v>8</v>
      </c>
      <c r="E27">
        <f t="shared" si="1"/>
        <v>93</v>
      </c>
      <c r="F27" t="str">
        <f>VLOOKUP(B27,Athlete!A:B,2,FALSE)</f>
        <v>E&amp;E</v>
      </c>
    </row>
    <row r="28" spans="1:6" x14ac:dyDescent="0.3">
      <c r="A28" t="s">
        <v>17</v>
      </c>
      <c r="B28">
        <v>183</v>
      </c>
      <c r="C28">
        <v>6</v>
      </c>
      <c r="D28">
        <f>ROUNDDOWN(_xlfn.RANK.AVG(C28,$C$2:$C$29,0),0)</f>
        <v>4</v>
      </c>
      <c r="E28">
        <f t="shared" si="1"/>
        <v>97</v>
      </c>
      <c r="F28" t="str">
        <f>VLOOKUP(B28,Athlete!A:B,2,FALSE)</f>
        <v>HHH</v>
      </c>
    </row>
    <row r="29" spans="1:6" x14ac:dyDescent="0.3">
      <c r="A29" t="s">
        <v>17</v>
      </c>
      <c r="B29">
        <v>290</v>
      </c>
      <c r="C29">
        <v>4.57</v>
      </c>
      <c r="D29">
        <f>ROUNDDOWN(_xlfn.RANK.AVG(C29,$C$2:$C$29,0),0)</f>
        <v>24</v>
      </c>
      <c r="E29">
        <f t="shared" si="1"/>
        <v>77</v>
      </c>
      <c r="F29" t="str">
        <f>VLOOKUP(B29,Athlete!A:B,2,FALSE)</f>
        <v>Wimbledon College B</v>
      </c>
    </row>
    <row r="31" spans="1:6" x14ac:dyDescent="0.3">
      <c r="A31" t="s">
        <v>19</v>
      </c>
      <c r="B31">
        <v>146</v>
      </c>
      <c r="C31">
        <v>2.06</v>
      </c>
      <c r="D31">
        <f>ROUNDDOWN(_xlfn.RANK.AVG(C31,$C$31:$C$62,0),0)</f>
        <v>7</v>
      </c>
      <c r="E31">
        <f t="shared" ref="E31:E62" si="2">101-D31</f>
        <v>94</v>
      </c>
      <c r="F31" t="str">
        <f>VLOOKUP(B31,Athlete!A:B,2,FALSE)</f>
        <v>Waverley u13 Boys Reds</v>
      </c>
    </row>
    <row r="32" spans="1:6" x14ac:dyDescent="0.3">
      <c r="A32" t="s">
        <v>19</v>
      </c>
      <c r="B32">
        <v>148</v>
      </c>
      <c r="C32">
        <v>2.14</v>
      </c>
      <c r="D32">
        <f t="shared" ref="D32:D62" si="3">ROUNDDOWN(_xlfn.RANK.AVG(C32,$C$31:$C$62,0),0)</f>
        <v>2</v>
      </c>
      <c r="E32">
        <f t="shared" si="2"/>
        <v>99</v>
      </c>
      <c r="F32" t="str">
        <f>VLOOKUP(B32,Athlete!A:B,2,FALSE)</f>
        <v>Waverley u13 Boys Reds</v>
      </c>
    </row>
    <row r="33" spans="1:6" x14ac:dyDescent="0.3">
      <c r="A33" t="s">
        <v>19</v>
      </c>
      <c r="B33">
        <v>151</v>
      </c>
      <c r="C33">
        <v>1.82</v>
      </c>
      <c r="D33">
        <f t="shared" si="3"/>
        <v>16</v>
      </c>
      <c r="E33">
        <f t="shared" si="2"/>
        <v>85</v>
      </c>
      <c r="F33" t="str">
        <f>VLOOKUP(B33,Athlete!A:B,2,FALSE)</f>
        <v>Waverley u13 Boys Blues</v>
      </c>
    </row>
    <row r="34" spans="1:6" x14ac:dyDescent="0.3">
      <c r="A34" t="s">
        <v>19</v>
      </c>
      <c r="B34">
        <v>50</v>
      </c>
      <c r="C34">
        <v>1.42</v>
      </c>
      <c r="D34">
        <f t="shared" si="3"/>
        <v>32</v>
      </c>
      <c r="E34">
        <f t="shared" si="2"/>
        <v>69</v>
      </c>
      <c r="F34" t="str">
        <f>VLOOKUP(B34,Athlete!A:B,2,FALSE)</f>
        <v>CADAC</v>
      </c>
    </row>
    <row r="35" spans="1:6" x14ac:dyDescent="0.3">
      <c r="A35" t="s">
        <v>19</v>
      </c>
      <c r="B35">
        <v>49</v>
      </c>
      <c r="C35">
        <v>2.1</v>
      </c>
      <c r="D35">
        <f t="shared" si="3"/>
        <v>3</v>
      </c>
      <c r="E35">
        <f t="shared" si="2"/>
        <v>98</v>
      </c>
      <c r="F35" t="str">
        <f>VLOOKUP(B35,Athlete!A:B,2,FALSE)</f>
        <v>CADAC</v>
      </c>
    </row>
    <row r="36" spans="1:6" x14ac:dyDescent="0.3">
      <c r="A36" t="s">
        <v>19</v>
      </c>
      <c r="B36">
        <v>184</v>
      </c>
      <c r="C36">
        <v>2.08</v>
      </c>
      <c r="D36">
        <f t="shared" si="3"/>
        <v>4</v>
      </c>
      <c r="E36">
        <f t="shared" si="2"/>
        <v>97</v>
      </c>
      <c r="F36" t="str">
        <f>VLOOKUP(B36,Athlete!A:B,2,FALSE)</f>
        <v>HHH</v>
      </c>
    </row>
    <row r="37" spans="1:6" x14ac:dyDescent="0.3">
      <c r="A37" t="s">
        <v>19</v>
      </c>
      <c r="B37">
        <v>182</v>
      </c>
      <c r="C37">
        <v>1.74</v>
      </c>
      <c r="D37">
        <f t="shared" si="3"/>
        <v>22</v>
      </c>
      <c r="E37">
        <f t="shared" si="2"/>
        <v>79</v>
      </c>
      <c r="F37" t="str">
        <f>VLOOKUP(B37,Athlete!A:B,2,FALSE)</f>
        <v>HHH</v>
      </c>
    </row>
    <row r="38" spans="1:6" x14ac:dyDescent="0.3">
      <c r="A38" t="s">
        <v>19</v>
      </c>
      <c r="B38">
        <v>32</v>
      </c>
      <c r="C38">
        <v>1.6</v>
      </c>
      <c r="D38">
        <f t="shared" si="3"/>
        <v>29</v>
      </c>
      <c r="E38">
        <f t="shared" si="2"/>
        <v>72</v>
      </c>
      <c r="F38" t="str">
        <f>VLOOKUP(B38,Athlete!A:B,2,FALSE)</f>
        <v>GGAC A</v>
      </c>
    </row>
    <row r="39" spans="1:6" x14ac:dyDescent="0.3">
      <c r="A39" t="s">
        <v>19</v>
      </c>
      <c r="B39">
        <v>33</v>
      </c>
      <c r="C39">
        <v>1.96</v>
      </c>
      <c r="D39">
        <f t="shared" si="3"/>
        <v>12</v>
      </c>
      <c r="E39">
        <f t="shared" si="2"/>
        <v>89</v>
      </c>
      <c r="F39" t="str">
        <f>VLOOKUP(B39,Athlete!A:B,2,FALSE)</f>
        <v>GGAC A</v>
      </c>
    </row>
    <row r="40" spans="1:6" x14ac:dyDescent="0.3">
      <c r="A40" t="s">
        <v>19</v>
      </c>
      <c r="B40">
        <v>63</v>
      </c>
      <c r="C40">
        <v>2.08</v>
      </c>
      <c r="D40">
        <f t="shared" si="3"/>
        <v>4</v>
      </c>
      <c r="E40">
        <f t="shared" si="2"/>
        <v>97</v>
      </c>
      <c r="F40" t="str">
        <f>VLOOKUP(B40,Athlete!A:B,2,FALSE)</f>
        <v>DMV A</v>
      </c>
    </row>
    <row r="41" spans="1:6" x14ac:dyDescent="0.3">
      <c r="A41" t="s">
        <v>19</v>
      </c>
      <c r="B41">
        <v>65</v>
      </c>
      <c r="C41">
        <v>2</v>
      </c>
      <c r="D41">
        <f t="shared" si="3"/>
        <v>10</v>
      </c>
      <c r="E41">
        <f t="shared" si="2"/>
        <v>91</v>
      </c>
      <c r="F41" t="str">
        <f>VLOOKUP(B41,Athlete!A:B,2,FALSE)</f>
        <v>DMV A</v>
      </c>
    </row>
    <row r="42" spans="1:6" x14ac:dyDescent="0.3">
      <c r="A42" t="s">
        <v>19</v>
      </c>
      <c r="B42">
        <v>70</v>
      </c>
      <c r="C42">
        <v>1.64</v>
      </c>
      <c r="D42">
        <f t="shared" si="3"/>
        <v>26</v>
      </c>
      <c r="E42">
        <f t="shared" si="2"/>
        <v>75</v>
      </c>
      <c r="F42" t="str">
        <f>VLOOKUP(B42,Athlete!A:B,2,FALSE)</f>
        <v>DMV B</v>
      </c>
    </row>
    <row r="43" spans="1:6" x14ac:dyDescent="0.3">
      <c r="A43" t="s">
        <v>19</v>
      </c>
      <c r="B43">
        <v>153</v>
      </c>
      <c r="C43">
        <v>2.06</v>
      </c>
      <c r="D43">
        <f t="shared" si="3"/>
        <v>7</v>
      </c>
      <c r="E43">
        <f t="shared" si="2"/>
        <v>94</v>
      </c>
      <c r="F43" t="str">
        <f>VLOOKUP(B43,Athlete!A:B,2,FALSE)</f>
        <v>Waverley u13 Boys Blues</v>
      </c>
    </row>
    <row r="44" spans="1:6" x14ac:dyDescent="0.3">
      <c r="A44" t="s">
        <v>19</v>
      </c>
      <c r="B44">
        <v>310</v>
      </c>
      <c r="C44">
        <v>1.7</v>
      </c>
      <c r="D44">
        <f t="shared" si="3"/>
        <v>23</v>
      </c>
      <c r="E44">
        <f t="shared" si="2"/>
        <v>78</v>
      </c>
      <c r="F44" t="str">
        <f>VLOOKUP(B44,Athlete!A:B,2,FALSE)</f>
        <v>CLEVES 3</v>
      </c>
    </row>
    <row r="45" spans="1:6" x14ac:dyDescent="0.3">
      <c r="A45" t="s">
        <v>19</v>
      </c>
      <c r="B45">
        <v>122</v>
      </c>
      <c r="C45">
        <v>2.2200000000000002</v>
      </c>
      <c r="D45">
        <f t="shared" si="3"/>
        <v>1</v>
      </c>
      <c r="E45">
        <f t="shared" si="2"/>
        <v>100</v>
      </c>
      <c r="F45" t="str">
        <f>VLOOKUP(B45,Athlete!A:B,2,FALSE)</f>
        <v>CLEVES 1</v>
      </c>
    </row>
    <row r="46" spans="1:6" x14ac:dyDescent="0.3">
      <c r="A46" t="s">
        <v>19</v>
      </c>
      <c r="B46">
        <v>125</v>
      </c>
      <c r="C46">
        <v>2.04</v>
      </c>
      <c r="D46">
        <f t="shared" si="3"/>
        <v>9</v>
      </c>
      <c r="E46">
        <f t="shared" si="2"/>
        <v>92</v>
      </c>
      <c r="F46" t="str">
        <f>VLOOKUP(B46,Athlete!A:B,2,FALSE)</f>
        <v>CLEVES 1</v>
      </c>
    </row>
    <row r="47" spans="1:6" x14ac:dyDescent="0.3">
      <c r="A47" t="s">
        <v>19</v>
      </c>
      <c r="B47">
        <v>131</v>
      </c>
      <c r="C47">
        <v>1.96</v>
      </c>
      <c r="D47">
        <f t="shared" si="3"/>
        <v>12</v>
      </c>
      <c r="E47">
        <f t="shared" si="2"/>
        <v>89</v>
      </c>
      <c r="F47" t="str">
        <f>VLOOKUP(B47,Athlete!A:B,2,FALSE)</f>
        <v>CLEVES 2</v>
      </c>
    </row>
    <row r="48" spans="1:6" x14ac:dyDescent="0.3">
      <c r="A48" t="s">
        <v>19</v>
      </c>
      <c r="B48">
        <v>86</v>
      </c>
      <c r="C48">
        <v>2.06</v>
      </c>
      <c r="D48">
        <f t="shared" si="3"/>
        <v>7</v>
      </c>
      <c r="E48">
        <f t="shared" si="2"/>
        <v>94</v>
      </c>
      <c r="F48" t="str">
        <f>VLOOKUP(B48,Athlete!A:B,2,FALSE)</f>
        <v>E&amp;E</v>
      </c>
    </row>
    <row r="49" spans="1:6" x14ac:dyDescent="0.3">
      <c r="A49" t="s">
        <v>19</v>
      </c>
      <c r="B49">
        <v>88</v>
      </c>
      <c r="C49">
        <v>1.76</v>
      </c>
      <c r="D49">
        <f t="shared" si="3"/>
        <v>20</v>
      </c>
      <c r="E49">
        <f t="shared" si="2"/>
        <v>81</v>
      </c>
      <c r="F49" t="str">
        <f>VLOOKUP(B49,Athlete!A:B,2,FALSE)</f>
        <v>E&amp;E</v>
      </c>
    </row>
    <row r="50" spans="1:6" x14ac:dyDescent="0.3">
      <c r="A50" t="s">
        <v>19</v>
      </c>
      <c r="B50">
        <v>237</v>
      </c>
      <c r="C50">
        <v>1.96</v>
      </c>
      <c r="D50">
        <f t="shared" si="3"/>
        <v>12</v>
      </c>
      <c r="E50">
        <f t="shared" si="2"/>
        <v>89</v>
      </c>
      <c r="F50" t="str">
        <f>VLOOKUP(B50,Athlete!A:B,2,FALSE)</f>
        <v>Sutton &amp; District A</v>
      </c>
    </row>
    <row r="51" spans="1:6" x14ac:dyDescent="0.3">
      <c r="A51" t="s">
        <v>19</v>
      </c>
      <c r="B51">
        <v>235</v>
      </c>
      <c r="C51">
        <v>1.76</v>
      </c>
      <c r="D51">
        <f t="shared" si="3"/>
        <v>20</v>
      </c>
      <c r="E51">
        <f t="shared" si="2"/>
        <v>81</v>
      </c>
      <c r="F51" t="str">
        <f>VLOOKUP(B51,Athlete!A:B,2,FALSE)</f>
        <v>Sutton &amp; District A</v>
      </c>
    </row>
    <row r="52" spans="1:6" x14ac:dyDescent="0.3">
      <c r="A52" t="s">
        <v>19</v>
      </c>
      <c r="B52">
        <v>241</v>
      </c>
      <c r="C52">
        <v>1.63</v>
      </c>
      <c r="D52">
        <f t="shared" si="3"/>
        <v>28</v>
      </c>
      <c r="E52">
        <f t="shared" si="2"/>
        <v>73</v>
      </c>
      <c r="F52" t="str">
        <f>VLOOKUP(B52,Athlete!A:B,2,FALSE)</f>
        <v>Sutton &amp; District B</v>
      </c>
    </row>
    <row r="53" spans="1:6" x14ac:dyDescent="0.3">
      <c r="A53" t="s">
        <v>19</v>
      </c>
      <c r="B53">
        <v>129</v>
      </c>
      <c r="C53">
        <v>1.78</v>
      </c>
      <c r="D53">
        <f t="shared" si="3"/>
        <v>18</v>
      </c>
      <c r="E53">
        <f t="shared" si="2"/>
        <v>83</v>
      </c>
      <c r="F53" t="str">
        <f>VLOOKUP(B53,Athlete!A:B,2,FALSE)</f>
        <v>CLEVES 2</v>
      </c>
    </row>
    <row r="54" spans="1:6" x14ac:dyDescent="0.3">
      <c r="A54" t="s">
        <v>19</v>
      </c>
      <c r="B54">
        <v>283</v>
      </c>
      <c r="C54">
        <v>1.54</v>
      </c>
      <c r="D54">
        <f t="shared" si="3"/>
        <v>30</v>
      </c>
      <c r="E54">
        <f t="shared" si="2"/>
        <v>71</v>
      </c>
      <c r="F54" t="str">
        <f>VLOOKUP(B54,Athlete!A:B,2,FALSE)</f>
        <v>Wimbledon College A</v>
      </c>
    </row>
    <row r="55" spans="1:6" x14ac:dyDescent="0.3">
      <c r="A55" t="s">
        <v>19</v>
      </c>
      <c r="B55">
        <v>69</v>
      </c>
      <c r="C55">
        <v>1.64</v>
      </c>
      <c r="D55">
        <f t="shared" si="3"/>
        <v>26</v>
      </c>
      <c r="E55">
        <f t="shared" si="2"/>
        <v>75</v>
      </c>
      <c r="F55" t="str">
        <f>VLOOKUP(B55,Athlete!A:B,2,FALSE)</f>
        <v>DMV B</v>
      </c>
    </row>
    <row r="56" spans="1:6" x14ac:dyDescent="0.3">
      <c r="A56" t="s">
        <v>19</v>
      </c>
      <c r="B56">
        <v>314</v>
      </c>
      <c r="C56">
        <v>1.68</v>
      </c>
      <c r="D56">
        <f t="shared" si="3"/>
        <v>24</v>
      </c>
      <c r="E56">
        <f t="shared" si="2"/>
        <v>77</v>
      </c>
      <c r="F56" t="str">
        <f>VLOOKUP(B56,Athlete!A:B,2,FALSE)</f>
        <v>CLEVES 3</v>
      </c>
    </row>
    <row r="57" spans="1:6" x14ac:dyDescent="0.3">
      <c r="A57" t="s">
        <v>19</v>
      </c>
      <c r="B57">
        <v>285</v>
      </c>
      <c r="C57">
        <v>1.86</v>
      </c>
      <c r="D57">
        <f t="shared" si="3"/>
        <v>15</v>
      </c>
      <c r="E57">
        <f t="shared" si="2"/>
        <v>86</v>
      </c>
      <c r="F57" t="str">
        <f>VLOOKUP(B57,Athlete!A:B,2,FALSE)</f>
        <v>Wimbledon College A</v>
      </c>
    </row>
    <row r="58" spans="1:6" x14ac:dyDescent="0.3">
      <c r="A58" t="s">
        <v>19</v>
      </c>
      <c r="B58">
        <v>286</v>
      </c>
      <c r="C58">
        <v>1.52</v>
      </c>
      <c r="D58">
        <f t="shared" si="3"/>
        <v>31</v>
      </c>
      <c r="E58">
        <f t="shared" si="2"/>
        <v>70</v>
      </c>
      <c r="F58" t="str">
        <f>VLOOKUP(B58,Athlete!A:B,2,FALSE)</f>
        <v>Wimbledon College A</v>
      </c>
    </row>
    <row r="59" spans="1:6" x14ac:dyDescent="0.3">
      <c r="A59" t="s">
        <v>19</v>
      </c>
      <c r="B59">
        <v>294</v>
      </c>
      <c r="C59">
        <v>1.94</v>
      </c>
      <c r="D59">
        <f t="shared" si="3"/>
        <v>14</v>
      </c>
      <c r="E59">
        <f t="shared" si="2"/>
        <v>87</v>
      </c>
      <c r="F59" t="str">
        <f>VLOOKUP(B59,Athlete!A:B,2,FALSE)</f>
        <v>Wimbledon College B</v>
      </c>
    </row>
    <row r="60" spans="1:6" x14ac:dyDescent="0.3">
      <c r="A60" t="s">
        <v>19</v>
      </c>
      <c r="B60">
        <v>293</v>
      </c>
      <c r="C60">
        <v>1.76</v>
      </c>
      <c r="D60">
        <f t="shared" si="3"/>
        <v>20</v>
      </c>
      <c r="E60">
        <f t="shared" si="2"/>
        <v>81</v>
      </c>
      <c r="F60" t="str">
        <f>VLOOKUP(B60,Athlete!A:B,2,FALSE)</f>
        <v>Wimbledon College B</v>
      </c>
    </row>
    <row r="61" spans="1:6" x14ac:dyDescent="0.3">
      <c r="A61" t="s">
        <v>19</v>
      </c>
      <c r="B61">
        <v>243</v>
      </c>
      <c r="C61">
        <v>1.66</v>
      </c>
      <c r="D61">
        <f t="shared" si="3"/>
        <v>25</v>
      </c>
      <c r="E61">
        <f t="shared" si="2"/>
        <v>76</v>
      </c>
      <c r="F61" t="str">
        <f>VLOOKUP(B61,Athlete!A:B,2,FALSE)</f>
        <v>Sutton &amp; District B</v>
      </c>
    </row>
    <row r="62" spans="1:6" x14ac:dyDescent="0.3">
      <c r="A62" t="s">
        <v>19</v>
      </c>
      <c r="B62">
        <v>295</v>
      </c>
      <c r="C62">
        <v>1.82</v>
      </c>
      <c r="D62">
        <f t="shared" si="3"/>
        <v>16</v>
      </c>
      <c r="E62">
        <f t="shared" si="2"/>
        <v>85</v>
      </c>
      <c r="F62" t="str">
        <f>VLOOKUP(B62,Athlete!A:B,2,FALSE)</f>
        <v>Wimbledon College C</v>
      </c>
    </row>
    <row r="64" spans="1:6" x14ac:dyDescent="0.3">
      <c r="A64" t="s">
        <v>18</v>
      </c>
      <c r="B64">
        <v>89</v>
      </c>
      <c r="C64">
        <v>63</v>
      </c>
      <c r="D64">
        <f>ROUNDDOWN(_xlfn.RANK.AVG(C64,$C$64:$C$86,0),0)</f>
        <v>18</v>
      </c>
      <c r="E64">
        <f t="shared" ref="E64:E86" si="4">101-D64</f>
        <v>83</v>
      </c>
      <c r="F64" t="str">
        <f>VLOOKUP(B64,Athlete!A:B,2,FALSE)</f>
        <v>E&amp;E</v>
      </c>
    </row>
    <row r="65" spans="1:6" x14ac:dyDescent="0.3">
      <c r="A65" t="s">
        <v>18</v>
      </c>
      <c r="B65">
        <v>181</v>
      </c>
      <c r="C65">
        <v>74</v>
      </c>
      <c r="D65">
        <f t="shared" ref="D65:D86" si="5">ROUNDDOWN(_xlfn.RANK.AVG(C65,$C$64:$C$86,0),0)</f>
        <v>6</v>
      </c>
      <c r="E65">
        <f t="shared" si="4"/>
        <v>95</v>
      </c>
      <c r="F65" t="str">
        <f>VLOOKUP(B65,Athlete!A:B,2,FALSE)</f>
        <v>HHH</v>
      </c>
    </row>
    <row r="66" spans="1:6" x14ac:dyDescent="0.3">
      <c r="A66" t="s">
        <v>18</v>
      </c>
      <c r="B66">
        <v>35</v>
      </c>
      <c r="C66">
        <v>66</v>
      </c>
      <c r="D66">
        <f t="shared" si="5"/>
        <v>14</v>
      </c>
      <c r="E66">
        <f t="shared" si="4"/>
        <v>87</v>
      </c>
      <c r="F66" t="str">
        <f>VLOOKUP(B66,Athlete!A:B,2,FALSE)</f>
        <v>GGAC A</v>
      </c>
    </row>
    <row r="67" spans="1:6" x14ac:dyDescent="0.3">
      <c r="A67" t="s">
        <v>18</v>
      </c>
      <c r="B67">
        <v>149</v>
      </c>
      <c r="C67">
        <v>77</v>
      </c>
      <c r="D67">
        <f t="shared" si="5"/>
        <v>2</v>
      </c>
      <c r="E67">
        <f t="shared" si="4"/>
        <v>99</v>
      </c>
      <c r="F67" t="str">
        <f>VLOOKUP(B67,Athlete!A:B,2,FALSE)</f>
        <v>Waverley u13 Boys Reds</v>
      </c>
    </row>
    <row r="68" spans="1:6" x14ac:dyDescent="0.3">
      <c r="A68" t="s">
        <v>18</v>
      </c>
      <c r="B68">
        <v>31</v>
      </c>
      <c r="C68">
        <v>79</v>
      </c>
      <c r="D68">
        <f t="shared" si="5"/>
        <v>1</v>
      </c>
      <c r="E68">
        <f t="shared" si="4"/>
        <v>100</v>
      </c>
      <c r="F68" t="str">
        <f>VLOOKUP(B68,Athlete!A:B,2,FALSE)</f>
        <v>GGAC A</v>
      </c>
    </row>
    <row r="69" spans="1:6" x14ac:dyDescent="0.3">
      <c r="A69" t="s">
        <v>18</v>
      </c>
      <c r="B69">
        <v>66</v>
      </c>
      <c r="C69">
        <v>64</v>
      </c>
      <c r="D69">
        <f t="shared" si="5"/>
        <v>16</v>
      </c>
      <c r="E69">
        <f t="shared" si="4"/>
        <v>85</v>
      </c>
      <c r="F69" t="str">
        <f>VLOOKUP(B69,Athlete!A:B,2,FALSE)</f>
        <v>DMV A</v>
      </c>
    </row>
    <row r="70" spans="1:6" x14ac:dyDescent="0.3">
      <c r="A70" t="s">
        <v>18</v>
      </c>
      <c r="B70">
        <v>68</v>
      </c>
      <c r="C70">
        <v>60</v>
      </c>
      <c r="D70">
        <f t="shared" si="5"/>
        <v>19</v>
      </c>
      <c r="E70">
        <f t="shared" si="4"/>
        <v>82</v>
      </c>
      <c r="F70" t="str">
        <f>VLOOKUP(B70,Athlete!A:B,2,FALSE)</f>
        <v>DMV B</v>
      </c>
    </row>
    <row r="71" spans="1:6" x14ac:dyDescent="0.3">
      <c r="A71" t="s">
        <v>18</v>
      </c>
      <c r="B71">
        <v>64</v>
      </c>
      <c r="C71">
        <v>70</v>
      </c>
      <c r="D71">
        <f t="shared" si="5"/>
        <v>10</v>
      </c>
      <c r="E71">
        <f t="shared" si="4"/>
        <v>91</v>
      </c>
      <c r="F71" t="str">
        <f>VLOOKUP(B71,Athlete!A:B,2,FALSE)</f>
        <v>DMV A</v>
      </c>
    </row>
    <row r="72" spans="1:6" x14ac:dyDescent="0.3">
      <c r="A72" t="s">
        <v>18</v>
      </c>
      <c r="B72">
        <v>185</v>
      </c>
      <c r="C72">
        <v>55</v>
      </c>
      <c r="D72">
        <f t="shared" si="5"/>
        <v>22</v>
      </c>
      <c r="E72">
        <f t="shared" si="4"/>
        <v>79</v>
      </c>
      <c r="F72" t="str">
        <f>VLOOKUP(B72,Athlete!A:B,2,FALSE)</f>
        <v>HHH</v>
      </c>
    </row>
    <row r="73" spans="1:6" x14ac:dyDescent="0.3">
      <c r="A73" t="s">
        <v>18</v>
      </c>
      <c r="B73">
        <v>244</v>
      </c>
      <c r="C73">
        <v>59</v>
      </c>
      <c r="D73">
        <f t="shared" si="5"/>
        <v>20</v>
      </c>
      <c r="E73">
        <f t="shared" si="4"/>
        <v>81</v>
      </c>
      <c r="F73" t="str">
        <f>VLOOKUP(B73,Athlete!A:B,2,FALSE)</f>
        <v>Sutton &amp; District B</v>
      </c>
    </row>
    <row r="74" spans="1:6" x14ac:dyDescent="0.3">
      <c r="A74" t="s">
        <v>18</v>
      </c>
      <c r="B74">
        <v>52</v>
      </c>
      <c r="C74">
        <v>58</v>
      </c>
      <c r="D74">
        <f t="shared" si="5"/>
        <v>21</v>
      </c>
      <c r="E74">
        <f t="shared" si="4"/>
        <v>80</v>
      </c>
      <c r="F74" t="str">
        <f>VLOOKUP(B74,Athlete!A:B,2,FALSE)</f>
        <v>CADAC</v>
      </c>
    </row>
    <row r="75" spans="1:6" x14ac:dyDescent="0.3">
      <c r="A75" t="s">
        <v>18</v>
      </c>
      <c r="B75">
        <v>127</v>
      </c>
      <c r="C75">
        <v>70</v>
      </c>
      <c r="D75">
        <f t="shared" si="5"/>
        <v>10</v>
      </c>
      <c r="E75">
        <f t="shared" si="4"/>
        <v>91</v>
      </c>
      <c r="F75" t="str">
        <f>VLOOKUP(B75,Athlete!A:B,2,FALSE)</f>
        <v>CLEVES 2</v>
      </c>
    </row>
    <row r="76" spans="1:6" x14ac:dyDescent="0.3">
      <c r="A76" t="s">
        <v>18</v>
      </c>
      <c r="B76">
        <v>287</v>
      </c>
      <c r="C76">
        <v>71</v>
      </c>
      <c r="D76">
        <f t="shared" si="5"/>
        <v>7</v>
      </c>
      <c r="E76">
        <f t="shared" si="4"/>
        <v>94</v>
      </c>
      <c r="F76" t="str">
        <f>VLOOKUP(B76,Athlete!A:B,2,FALSE)</f>
        <v>Wimbledon College A</v>
      </c>
    </row>
    <row r="77" spans="1:6" x14ac:dyDescent="0.3">
      <c r="A77" t="s">
        <v>18</v>
      </c>
      <c r="B77">
        <v>128</v>
      </c>
      <c r="C77">
        <v>70</v>
      </c>
      <c r="D77">
        <f t="shared" si="5"/>
        <v>10</v>
      </c>
      <c r="E77">
        <f t="shared" si="4"/>
        <v>91</v>
      </c>
      <c r="F77" t="str">
        <f>VLOOKUP(B77,Athlete!A:B,2,FALSE)</f>
        <v>CLEVES 2</v>
      </c>
    </row>
    <row r="78" spans="1:6" x14ac:dyDescent="0.3">
      <c r="A78" t="s">
        <v>18</v>
      </c>
      <c r="B78">
        <v>124</v>
      </c>
      <c r="C78">
        <v>76</v>
      </c>
      <c r="D78">
        <f t="shared" si="5"/>
        <v>4</v>
      </c>
      <c r="E78">
        <f t="shared" si="4"/>
        <v>97</v>
      </c>
      <c r="F78" t="str">
        <f>VLOOKUP(B78,Athlete!A:B,2,FALSE)</f>
        <v>CLEVES 1</v>
      </c>
    </row>
    <row r="79" spans="1:6" x14ac:dyDescent="0.3">
      <c r="A79" t="s">
        <v>18</v>
      </c>
      <c r="B79">
        <v>312</v>
      </c>
      <c r="C79">
        <v>64</v>
      </c>
      <c r="D79">
        <f t="shared" si="5"/>
        <v>16</v>
      </c>
      <c r="E79">
        <f t="shared" si="4"/>
        <v>85</v>
      </c>
      <c r="F79" t="str">
        <f>VLOOKUP(B79,Athlete!A:B,2,FALSE)</f>
        <v>CLEVES 3</v>
      </c>
    </row>
    <row r="80" spans="1:6" x14ac:dyDescent="0.3">
      <c r="A80" t="s">
        <v>18</v>
      </c>
      <c r="B80">
        <v>315</v>
      </c>
      <c r="C80">
        <v>77</v>
      </c>
      <c r="D80">
        <f t="shared" si="5"/>
        <v>2</v>
      </c>
      <c r="E80">
        <f t="shared" si="4"/>
        <v>99</v>
      </c>
      <c r="F80" t="str">
        <f>VLOOKUP(B80,Athlete!A:B,2,FALSE)</f>
        <v>CLEVES 3</v>
      </c>
    </row>
    <row r="81" spans="1:6" x14ac:dyDescent="0.3">
      <c r="A81" t="s">
        <v>18</v>
      </c>
      <c r="B81">
        <v>284</v>
      </c>
      <c r="C81">
        <v>65</v>
      </c>
      <c r="D81">
        <f t="shared" si="5"/>
        <v>15</v>
      </c>
      <c r="E81">
        <f t="shared" si="4"/>
        <v>86</v>
      </c>
      <c r="F81" t="str">
        <f>VLOOKUP(B81,Athlete!A:B,2,FALSE)</f>
        <v>Wimbledon College A</v>
      </c>
    </row>
    <row r="82" spans="1:6" x14ac:dyDescent="0.3">
      <c r="A82" t="s">
        <v>18</v>
      </c>
      <c r="B82">
        <v>292</v>
      </c>
      <c r="C82">
        <v>70</v>
      </c>
      <c r="D82">
        <f t="shared" si="5"/>
        <v>10</v>
      </c>
      <c r="E82">
        <f t="shared" si="4"/>
        <v>91</v>
      </c>
      <c r="F82" t="str">
        <f>VLOOKUP(B82,Athlete!A:B,2,FALSE)</f>
        <v>Wimbledon College B</v>
      </c>
    </row>
    <row r="83" spans="1:6" x14ac:dyDescent="0.3">
      <c r="A83" t="s">
        <v>18</v>
      </c>
      <c r="B83">
        <v>126</v>
      </c>
      <c r="C83">
        <v>69</v>
      </c>
      <c r="D83">
        <f t="shared" si="5"/>
        <v>13</v>
      </c>
      <c r="E83">
        <f t="shared" si="4"/>
        <v>88</v>
      </c>
      <c r="F83" t="str">
        <f>VLOOKUP(B83,Athlete!A:B,2,FALSE)</f>
        <v>CLEVES 1</v>
      </c>
    </row>
    <row r="84" spans="1:6" x14ac:dyDescent="0.3">
      <c r="A84" t="s">
        <v>18</v>
      </c>
      <c r="B84">
        <v>236</v>
      </c>
      <c r="C84">
        <v>70</v>
      </c>
      <c r="D84">
        <f t="shared" si="5"/>
        <v>10</v>
      </c>
      <c r="E84">
        <f t="shared" si="4"/>
        <v>91</v>
      </c>
      <c r="F84" t="str">
        <f>VLOOKUP(B84,Athlete!A:B,2,FALSE)</f>
        <v>Sutton &amp; District A</v>
      </c>
    </row>
    <row r="85" spans="1:6" x14ac:dyDescent="0.3">
      <c r="A85" t="s">
        <v>18</v>
      </c>
      <c r="B85">
        <v>242</v>
      </c>
      <c r="C85">
        <v>46</v>
      </c>
      <c r="D85">
        <f t="shared" si="5"/>
        <v>23</v>
      </c>
      <c r="E85">
        <f t="shared" si="4"/>
        <v>78</v>
      </c>
      <c r="F85" t="str">
        <f>VLOOKUP(B85,Athlete!A:B,2,FALSE)</f>
        <v>Sutton &amp; District B</v>
      </c>
    </row>
    <row r="86" spans="1:6" x14ac:dyDescent="0.3">
      <c r="A86" t="s">
        <v>18</v>
      </c>
      <c r="B86">
        <v>150</v>
      </c>
      <c r="C86">
        <v>76</v>
      </c>
      <c r="D86">
        <f t="shared" si="5"/>
        <v>4</v>
      </c>
      <c r="E86">
        <f t="shared" si="4"/>
        <v>97</v>
      </c>
      <c r="F86" t="str">
        <f>VLOOKUP(B86,Athlete!A:B,2,FALSE)</f>
        <v>Waverley u13 Boys Reds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48"/>
  <sheetViews>
    <sheetView topLeftCell="A31" workbookViewId="0">
      <selection activeCell="B48" sqref="B48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35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61</v>
      </c>
      <c r="C2" t="str">
        <f>VLOOKUP(B2,Athlete!A:B,2,FALSE)</f>
        <v>DMV A</v>
      </c>
      <c r="D2">
        <v>122.4</v>
      </c>
      <c r="E2">
        <f>ROUNDDOWN(RANK(D2,$D$2:$D$17,1),0)</f>
        <v>2</v>
      </c>
      <c r="F2">
        <f>101-E2</f>
        <v>99</v>
      </c>
    </row>
    <row r="3" spans="1:6" x14ac:dyDescent="0.3">
      <c r="A3" t="s">
        <v>21</v>
      </c>
      <c r="B3">
        <v>237</v>
      </c>
      <c r="C3" t="str">
        <f>VLOOKUP(B3,Athlete!A:B,2,FALSE)</f>
        <v>Sutton &amp; District A</v>
      </c>
      <c r="D3">
        <v>122.6</v>
      </c>
      <c r="E3">
        <f t="shared" ref="E3:E17" si="0">ROUNDDOWN(RANK(D3,$D$2:$D$17,1),0)</f>
        <v>3</v>
      </c>
      <c r="F3">
        <f t="shared" ref="F3" si="1">101-E3</f>
        <v>98</v>
      </c>
    </row>
    <row r="4" spans="1:6" x14ac:dyDescent="0.3">
      <c r="A4" t="s">
        <v>21</v>
      </c>
      <c r="B4">
        <v>122</v>
      </c>
      <c r="C4" t="str">
        <f>VLOOKUP(B4,Athlete!A:B,2,FALSE)</f>
        <v>CLEVES 1</v>
      </c>
      <c r="D4">
        <v>125.7</v>
      </c>
      <c r="E4">
        <f t="shared" si="0"/>
        <v>4</v>
      </c>
      <c r="F4">
        <f t="shared" ref="F4:F17" si="2">101-E4</f>
        <v>97</v>
      </c>
    </row>
    <row r="5" spans="1:6" x14ac:dyDescent="0.3">
      <c r="A5" t="s">
        <v>21</v>
      </c>
      <c r="B5">
        <v>49</v>
      </c>
      <c r="C5" t="str">
        <f>VLOOKUP(B5,Athlete!A:B,2,FALSE)</f>
        <v>CADAC</v>
      </c>
      <c r="D5">
        <v>126.4</v>
      </c>
      <c r="E5">
        <f t="shared" si="0"/>
        <v>5</v>
      </c>
      <c r="F5">
        <f t="shared" si="2"/>
        <v>96</v>
      </c>
    </row>
    <row r="6" spans="1:6" x14ac:dyDescent="0.3">
      <c r="A6" t="s">
        <v>21</v>
      </c>
      <c r="B6">
        <v>146</v>
      </c>
      <c r="C6" t="str">
        <f>VLOOKUP(B6,Athlete!A:B,2,FALSE)</f>
        <v>Waverley u13 Boys Reds</v>
      </c>
      <c r="D6">
        <v>121.1</v>
      </c>
      <c r="E6">
        <f t="shared" si="0"/>
        <v>1</v>
      </c>
      <c r="F6">
        <f t="shared" si="2"/>
        <v>100</v>
      </c>
    </row>
    <row r="7" spans="1:6" x14ac:dyDescent="0.3">
      <c r="A7" t="s">
        <v>21</v>
      </c>
      <c r="B7">
        <v>288</v>
      </c>
      <c r="C7" t="str">
        <f>VLOOKUP(B7,Athlete!A:B,2,FALSE)</f>
        <v>Wimbledon College A</v>
      </c>
      <c r="D7">
        <v>131.80000000000001</v>
      </c>
      <c r="E7">
        <f t="shared" si="0"/>
        <v>8</v>
      </c>
      <c r="F7">
        <f t="shared" si="2"/>
        <v>93</v>
      </c>
    </row>
    <row r="8" spans="1:6" x14ac:dyDescent="0.3">
      <c r="A8" t="s">
        <v>21</v>
      </c>
      <c r="B8">
        <v>88</v>
      </c>
      <c r="C8" t="str">
        <f>VLOOKUP(B8,Athlete!A:B,2,FALSE)</f>
        <v>E&amp;E</v>
      </c>
      <c r="D8">
        <v>132.80000000000001</v>
      </c>
      <c r="E8">
        <f t="shared" si="0"/>
        <v>9</v>
      </c>
      <c r="F8">
        <f t="shared" si="2"/>
        <v>92</v>
      </c>
    </row>
    <row r="9" spans="1:6" x14ac:dyDescent="0.3">
      <c r="A9" t="s">
        <v>21</v>
      </c>
      <c r="B9">
        <v>311</v>
      </c>
      <c r="C9" t="str">
        <f>VLOOKUP(B9,Athlete!A:B,2,FALSE)</f>
        <v>CLEVES 3</v>
      </c>
      <c r="D9">
        <v>132.9</v>
      </c>
      <c r="E9">
        <f t="shared" si="0"/>
        <v>10</v>
      </c>
      <c r="F9">
        <f t="shared" si="2"/>
        <v>91</v>
      </c>
    </row>
    <row r="10" spans="1:6" x14ac:dyDescent="0.3">
      <c r="A10" t="s">
        <v>21</v>
      </c>
      <c r="B10">
        <v>132</v>
      </c>
      <c r="C10" t="str">
        <f>VLOOKUP(B10,Athlete!A:B,2,FALSE)</f>
        <v>CLEVES 2</v>
      </c>
      <c r="D10">
        <v>128.5</v>
      </c>
      <c r="E10">
        <f t="shared" si="0"/>
        <v>6</v>
      </c>
      <c r="F10">
        <f t="shared" si="2"/>
        <v>95</v>
      </c>
    </row>
    <row r="11" spans="1:6" x14ac:dyDescent="0.3">
      <c r="A11" t="s">
        <v>21</v>
      </c>
      <c r="B11">
        <v>67</v>
      </c>
      <c r="C11" t="str">
        <f>VLOOKUP(B11,Athlete!A:B,2,FALSE)</f>
        <v>DMV B</v>
      </c>
      <c r="D11">
        <v>133.80000000000001</v>
      </c>
      <c r="E11">
        <f t="shared" si="0"/>
        <v>11</v>
      </c>
      <c r="F11">
        <f t="shared" si="2"/>
        <v>90</v>
      </c>
    </row>
    <row r="12" spans="1:6" x14ac:dyDescent="0.3">
      <c r="A12" t="s">
        <v>21</v>
      </c>
      <c r="B12">
        <v>289</v>
      </c>
      <c r="C12" t="str">
        <f>VLOOKUP(B12,Athlete!A:B,2,FALSE)</f>
        <v>Wimbledon College B</v>
      </c>
      <c r="D12">
        <v>137</v>
      </c>
      <c r="E12">
        <f t="shared" si="0"/>
        <v>12</v>
      </c>
      <c r="F12">
        <f t="shared" si="2"/>
        <v>89</v>
      </c>
    </row>
    <row r="13" spans="1:6" x14ac:dyDescent="0.3">
      <c r="A13" t="s">
        <v>21</v>
      </c>
      <c r="B13">
        <v>239</v>
      </c>
      <c r="C13" t="str">
        <f>VLOOKUP(B13,Athlete!A:B,2,FALSE)</f>
        <v>Sutton &amp; District B</v>
      </c>
      <c r="D13">
        <v>137.6</v>
      </c>
      <c r="E13">
        <f t="shared" si="0"/>
        <v>13</v>
      </c>
      <c r="F13">
        <f t="shared" si="2"/>
        <v>88</v>
      </c>
    </row>
    <row r="14" spans="1:6" x14ac:dyDescent="0.3">
      <c r="A14" t="s">
        <v>21</v>
      </c>
      <c r="B14">
        <v>34</v>
      </c>
      <c r="C14" t="str">
        <f>VLOOKUP(B14,Athlete!A:B,2,FALSE)</f>
        <v>GGAC A</v>
      </c>
      <c r="D14">
        <v>130.19999999999999</v>
      </c>
      <c r="E14">
        <f t="shared" si="0"/>
        <v>7</v>
      </c>
      <c r="F14">
        <f t="shared" si="2"/>
        <v>94</v>
      </c>
    </row>
    <row r="15" spans="1:6" x14ac:dyDescent="0.3">
      <c r="A15" t="s">
        <v>21</v>
      </c>
      <c r="B15">
        <v>181</v>
      </c>
      <c r="C15" t="str">
        <f>VLOOKUP(B15,Athlete!A:B,2,FALSE)</f>
        <v>HHH</v>
      </c>
      <c r="D15">
        <v>138.6</v>
      </c>
      <c r="E15">
        <f t="shared" si="0"/>
        <v>14</v>
      </c>
      <c r="F15">
        <f t="shared" si="2"/>
        <v>87</v>
      </c>
    </row>
    <row r="16" spans="1:6" x14ac:dyDescent="0.3">
      <c r="A16" t="s">
        <v>21</v>
      </c>
      <c r="B16">
        <v>296</v>
      </c>
      <c r="C16" t="str">
        <f>VLOOKUP(B16,Athlete!A:B,2,FALSE)</f>
        <v>Wimbledon College C</v>
      </c>
      <c r="D16">
        <v>139.6</v>
      </c>
      <c r="E16">
        <f t="shared" si="0"/>
        <v>15</v>
      </c>
      <c r="F16">
        <f t="shared" si="2"/>
        <v>86</v>
      </c>
    </row>
    <row r="17" spans="1:6" x14ac:dyDescent="0.3">
      <c r="A17" t="s">
        <v>21</v>
      </c>
      <c r="B17">
        <v>151</v>
      </c>
      <c r="C17" t="str">
        <f>VLOOKUP(B17,Athlete!A:B,2,FALSE)</f>
        <v>Waverley u13 Boys Blues</v>
      </c>
      <c r="D17">
        <v>140</v>
      </c>
      <c r="E17">
        <f t="shared" si="0"/>
        <v>16</v>
      </c>
      <c r="F17">
        <f t="shared" si="2"/>
        <v>85</v>
      </c>
    </row>
    <row r="19" spans="1:6" x14ac:dyDescent="0.3">
      <c r="A19" t="s">
        <v>20</v>
      </c>
      <c r="B19">
        <v>61</v>
      </c>
      <c r="C19" t="str">
        <f>VLOOKUP(B19,Athlete!A:B,2,FALSE)</f>
        <v>DMV A</v>
      </c>
      <c r="D19">
        <v>113.3</v>
      </c>
      <c r="E19">
        <f>ROUNDDOWN(RANK(D19,$D$19:$D$32,1),0)</f>
        <v>1</v>
      </c>
      <c r="F19">
        <f t="shared" ref="F19:F20" si="3">101-E19</f>
        <v>100</v>
      </c>
    </row>
    <row r="20" spans="1:6" x14ac:dyDescent="0.3">
      <c r="A20" t="s">
        <v>20</v>
      </c>
      <c r="B20">
        <v>86</v>
      </c>
      <c r="C20" t="str">
        <f>VLOOKUP(B20,Athlete!A:B,2,FALSE)</f>
        <v>E&amp;E</v>
      </c>
      <c r="D20">
        <v>113.8</v>
      </c>
      <c r="E20">
        <f>ROUNDDOWN(RANK(D20,$D$19:$D$32,1),0)</f>
        <v>2</v>
      </c>
      <c r="F20">
        <f t="shared" si="3"/>
        <v>99</v>
      </c>
    </row>
    <row r="21" spans="1:6" x14ac:dyDescent="0.3">
      <c r="A21" t="s">
        <v>20</v>
      </c>
      <c r="B21">
        <v>150</v>
      </c>
      <c r="C21" t="str">
        <f>VLOOKUP(B21,Athlete!A:B,2,FALSE)</f>
        <v>Waverley u13 Boys Reds</v>
      </c>
      <c r="D21">
        <v>116.9</v>
      </c>
      <c r="E21">
        <f t="shared" ref="E21:E32" si="4">ROUNDDOWN(RANK(D21,$D$19:$D$32,1),0)</f>
        <v>3</v>
      </c>
      <c r="F21">
        <f t="shared" ref="F21:F32" si="5">101-E21</f>
        <v>98</v>
      </c>
    </row>
    <row r="22" spans="1:6" x14ac:dyDescent="0.3">
      <c r="A22" t="s">
        <v>20</v>
      </c>
      <c r="B22">
        <v>288</v>
      </c>
      <c r="C22" t="str">
        <f>VLOOKUP(B22,Athlete!A:B,2,FALSE)</f>
        <v>Wimbledon College A</v>
      </c>
      <c r="D22">
        <v>120.1</v>
      </c>
      <c r="E22">
        <f t="shared" si="4"/>
        <v>4</v>
      </c>
      <c r="F22">
        <f t="shared" si="5"/>
        <v>97</v>
      </c>
    </row>
    <row r="23" spans="1:6" x14ac:dyDescent="0.3">
      <c r="A23" t="s">
        <v>20</v>
      </c>
      <c r="B23">
        <v>126</v>
      </c>
      <c r="C23" t="str">
        <f>VLOOKUP(B23,Athlete!A:B,2,FALSE)</f>
        <v>CLEVES 1</v>
      </c>
      <c r="D23">
        <v>123.8</v>
      </c>
      <c r="E23">
        <f t="shared" si="4"/>
        <v>9</v>
      </c>
      <c r="F23">
        <f t="shared" si="5"/>
        <v>92</v>
      </c>
    </row>
    <row r="24" spans="1:6" x14ac:dyDescent="0.3">
      <c r="A24" t="s">
        <v>20</v>
      </c>
      <c r="B24">
        <v>31</v>
      </c>
      <c r="C24" t="str">
        <f>VLOOKUP(B24,Athlete!A:B,2,FALSE)</f>
        <v>GGAC A</v>
      </c>
      <c r="D24">
        <v>120.7</v>
      </c>
      <c r="E24">
        <f t="shared" si="4"/>
        <v>5</v>
      </c>
      <c r="F24">
        <f t="shared" si="5"/>
        <v>96</v>
      </c>
    </row>
    <row r="25" spans="1:6" x14ac:dyDescent="0.3">
      <c r="A25" t="s">
        <v>20</v>
      </c>
      <c r="B25">
        <v>296</v>
      </c>
      <c r="C25" t="str">
        <f>VLOOKUP(B25,Athlete!A:B,2,FALSE)</f>
        <v>Wimbledon College C</v>
      </c>
      <c r="D25">
        <v>121.8</v>
      </c>
      <c r="E25">
        <f t="shared" si="4"/>
        <v>7</v>
      </c>
      <c r="F25">
        <f t="shared" si="5"/>
        <v>94</v>
      </c>
    </row>
    <row r="26" spans="1:6" x14ac:dyDescent="0.3">
      <c r="A26" t="s">
        <v>20</v>
      </c>
      <c r="B26">
        <v>129</v>
      </c>
      <c r="C26" t="str">
        <f>VLOOKUP(B26,Athlete!A:B,2,FALSE)</f>
        <v>CLEVES 2</v>
      </c>
      <c r="D26">
        <v>122.6</v>
      </c>
      <c r="E26">
        <f t="shared" si="4"/>
        <v>8</v>
      </c>
      <c r="F26">
        <f t="shared" si="5"/>
        <v>93</v>
      </c>
    </row>
    <row r="27" spans="1:6" x14ac:dyDescent="0.3">
      <c r="A27" t="s">
        <v>20</v>
      </c>
      <c r="B27">
        <v>289</v>
      </c>
      <c r="C27" t="str">
        <f>VLOOKUP(B27,Athlete!A:B,2,FALSE)</f>
        <v>Wimbledon College B</v>
      </c>
      <c r="D27">
        <v>133</v>
      </c>
      <c r="E27">
        <f t="shared" si="4"/>
        <v>13</v>
      </c>
      <c r="F27">
        <f t="shared" si="5"/>
        <v>88</v>
      </c>
    </row>
    <row r="28" spans="1:6" x14ac:dyDescent="0.3">
      <c r="A28" t="s">
        <v>20</v>
      </c>
      <c r="B28">
        <v>242</v>
      </c>
      <c r="C28" t="str">
        <f>VLOOKUP(B28,Athlete!A:B,2,FALSE)</f>
        <v>Sutton &amp; District B</v>
      </c>
      <c r="D28">
        <v>135.6</v>
      </c>
      <c r="E28">
        <f t="shared" si="4"/>
        <v>14</v>
      </c>
      <c r="F28">
        <f t="shared" si="5"/>
        <v>87</v>
      </c>
    </row>
    <row r="29" spans="1:6" x14ac:dyDescent="0.3">
      <c r="A29" t="s">
        <v>20</v>
      </c>
      <c r="B29">
        <v>49</v>
      </c>
      <c r="C29" t="str">
        <f>VLOOKUP(B29,Athlete!A:B,2,FALSE)</f>
        <v>CADAC</v>
      </c>
      <c r="D29">
        <v>121.3</v>
      </c>
      <c r="E29">
        <f t="shared" si="4"/>
        <v>6</v>
      </c>
      <c r="F29">
        <f t="shared" si="5"/>
        <v>95</v>
      </c>
    </row>
    <row r="30" spans="1:6" x14ac:dyDescent="0.3">
      <c r="A30" t="s">
        <v>20</v>
      </c>
      <c r="B30">
        <v>315</v>
      </c>
      <c r="C30" t="str">
        <f>VLOOKUP(B30,Athlete!A:B,2,FALSE)</f>
        <v>CLEVES 3</v>
      </c>
      <c r="D30">
        <v>124.7</v>
      </c>
      <c r="E30">
        <f t="shared" si="4"/>
        <v>10</v>
      </c>
      <c r="F30">
        <f t="shared" si="5"/>
        <v>91</v>
      </c>
    </row>
    <row r="31" spans="1:6" x14ac:dyDescent="0.3">
      <c r="A31" t="s">
        <v>20</v>
      </c>
      <c r="B31">
        <v>69</v>
      </c>
      <c r="C31" t="str">
        <f>VLOOKUP(B31,Athlete!A:B,2,FALSE)</f>
        <v>DMV B</v>
      </c>
      <c r="D31">
        <v>126.3</v>
      </c>
      <c r="E31">
        <f t="shared" si="4"/>
        <v>11</v>
      </c>
      <c r="F31">
        <f t="shared" si="5"/>
        <v>90</v>
      </c>
    </row>
    <row r="32" spans="1:6" x14ac:dyDescent="0.3">
      <c r="A32" t="s">
        <v>20</v>
      </c>
      <c r="B32">
        <v>213</v>
      </c>
      <c r="C32" t="str">
        <f>VLOOKUP(B32,Athlete!A:B,2,FALSE)</f>
        <v>HHH</v>
      </c>
      <c r="D32">
        <v>129.6</v>
      </c>
      <c r="E32">
        <f t="shared" si="4"/>
        <v>12</v>
      </c>
      <c r="F32">
        <f t="shared" si="5"/>
        <v>89</v>
      </c>
    </row>
    <row r="34" spans="1:6" x14ac:dyDescent="0.3">
      <c r="A34" t="s">
        <v>9</v>
      </c>
      <c r="B34">
        <v>181</v>
      </c>
      <c r="C34" t="str">
        <f>VLOOKUP(B34,Athlete!A:B,2,FALSE)</f>
        <v>HHH</v>
      </c>
      <c r="D34">
        <v>110.7</v>
      </c>
      <c r="E34">
        <f>ROUNDDOWN(RANK(D34,$D$34:$D$48,1),0)</f>
        <v>3</v>
      </c>
      <c r="F34">
        <f t="shared" ref="F34:F48" si="6">101-E34</f>
        <v>98</v>
      </c>
    </row>
    <row r="35" spans="1:6" x14ac:dyDescent="0.3">
      <c r="A35" t="s">
        <v>9</v>
      </c>
      <c r="B35">
        <v>132</v>
      </c>
      <c r="C35" t="str">
        <f>VLOOKUP(B35,Athlete!A:B,2,FALSE)</f>
        <v>CLEVES 2</v>
      </c>
      <c r="D35">
        <v>115.2</v>
      </c>
      <c r="E35">
        <f t="shared" ref="E35:E48" si="7">ROUNDDOWN(RANK(D35,$D$34:$D$48,1),0)</f>
        <v>7</v>
      </c>
      <c r="F35">
        <f t="shared" si="6"/>
        <v>94</v>
      </c>
    </row>
    <row r="36" spans="1:6" x14ac:dyDescent="0.3">
      <c r="A36" t="s">
        <v>9</v>
      </c>
      <c r="B36">
        <v>89</v>
      </c>
      <c r="C36" t="str">
        <f>VLOOKUP(B36,Athlete!A:B,2,FALSE)</f>
        <v>E&amp;E</v>
      </c>
      <c r="D36">
        <v>117.7</v>
      </c>
      <c r="E36">
        <f t="shared" si="7"/>
        <v>9</v>
      </c>
      <c r="F36">
        <f t="shared" si="6"/>
        <v>92</v>
      </c>
    </row>
    <row r="37" spans="1:6" x14ac:dyDescent="0.3">
      <c r="A37" t="s">
        <v>9</v>
      </c>
      <c r="B37">
        <v>240</v>
      </c>
      <c r="C37" t="str">
        <f>VLOOKUP(B37,Athlete!A:B,2,FALSE)</f>
        <v>Sutton &amp; District B</v>
      </c>
      <c r="D37">
        <v>125.3</v>
      </c>
      <c r="E37">
        <f t="shared" si="7"/>
        <v>13</v>
      </c>
      <c r="F37">
        <f t="shared" si="6"/>
        <v>88</v>
      </c>
    </row>
    <row r="38" spans="1:6" x14ac:dyDescent="0.3">
      <c r="A38" t="s">
        <v>9</v>
      </c>
      <c r="B38">
        <v>290</v>
      </c>
      <c r="C38" t="str">
        <f>VLOOKUP(B38,Athlete!A:B,2,FALSE)</f>
        <v>Wimbledon College B</v>
      </c>
      <c r="D38">
        <v>126.5</v>
      </c>
      <c r="E38">
        <f t="shared" si="7"/>
        <v>14</v>
      </c>
      <c r="F38">
        <f t="shared" si="6"/>
        <v>87</v>
      </c>
    </row>
    <row r="39" spans="1:6" x14ac:dyDescent="0.3">
      <c r="A39" t="s">
        <v>9</v>
      </c>
      <c r="B39">
        <v>237</v>
      </c>
      <c r="C39" t="str">
        <f>VLOOKUP(B39,Athlete!A:B,2,FALSE)</f>
        <v>Sutton &amp; District A</v>
      </c>
      <c r="D39">
        <v>113</v>
      </c>
      <c r="E39">
        <f t="shared" si="7"/>
        <v>4</v>
      </c>
      <c r="F39">
        <f t="shared" si="6"/>
        <v>97</v>
      </c>
    </row>
    <row r="40" spans="1:6" x14ac:dyDescent="0.3">
      <c r="A40" t="s">
        <v>9</v>
      </c>
      <c r="B40">
        <v>151</v>
      </c>
      <c r="C40" t="str">
        <f>VLOOKUP(B40,Athlete!A:B,2,FALSE)</f>
        <v>Waverley u13 Boys Blues</v>
      </c>
      <c r="D40">
        <v>113.8</v>
      </c>
      <c r="E40">
        <f t="shared" si="7"/>
        <v>6</v>
      </c>
      <c r="F40">
        <f t="shared" si="6"/>
        <v>95</v>
      </c>
    </row>
    <row r="41" spans="1:6" x14ac:dyDescent="0.3">
      <c r="A41" t="s">
        <v>9</v>
      </c>
      <c r="B41">
        <v>311</v>
      </c>
      <c r="C41" t="str">
        <f>VLOOKUP(B41,Athlete!A:B,2,FALSE)</f>
        <v>CLEVES 3</v>
      </c>
      <c r="D41">
        <v>118.2</v>
      </c>
      <c r="E41">
        <f t="shared" si="7"/>
        <v>10</v>
      </c>
      <c r="F41">
        <f t="shared" si="6"/>
        <v>91</v>
      </c>
    </row>
    <row r="42" spans="1:6" x14ac:dyDescent="0.3">
      <c r="A42" t="s">
        <v>9</v>
      </c>
      <c r="B42">
        <v>71</v>
      </c>
      <c r="C42" t="str">
        <f>VLOOKUP(B42,Athlete!A:B,2,FALSE)</f>
        <v>DMV B</v>
      </c>
      <c r="D42">
        <v>123.4</v>
      </c>
      <c r="E42">
        <f t="shared" si="7"/>
        <v>11</v>
      </c>
      <c r="F42">
        <f t="shared" si="6"/>
        <v>90</v>
      </c>
    </row>
    <row r="43" spans="1:6" x14ac:dyDescent="0.3">
      <c r="A43" t="s">
        <v>9</v>
      </c>
      <c r="B43">
        <v>51</v>
      </c>
      <c r="C43" t="str">
        <f>VLOOKUP(B43,Athlete!A:B,2,FALSE)</f>
        <v>CADAC</v>
      </c>
      <c r="D43">
        <v>130.30000000000001</v>
      </c>
      <c r="E43">
        <f t="shared" si="7"/>
        <v>15</v>
      </c>
      <c r="F43">
        <f t="shared" si="6"/>
        <v>86</v>
      </c>
    </row>
    <row r="44" spans="1:6" x14ac:dyDescent="0.3">
      <c r="A44" t="s">
        <v>9</v>
      </c>
      <c r="B44">
        <v>146</v>
      </c>
      <c r="C44" t="str">
        <f>VLOOKUP(B44,Athlete!A:B,2,FALSE)</f>
        <v>Waverley u13 Boys Reds</v>
      </c>
      <c r="D44">
        <v>106.4</v>
      </c>
      <c r="E44">
        <f t="shared" si="7"/>
        <v>1</v>
      </c>
      <c r="F44">
        <f t="shared" si="6"/>
        <v>100</v>
      </c>
    </row>
    <row r="45" spans="1:6" x14ac:dyDescent="0.3">
      <c r="A45" t="s">
        <v>9</v>
      </c>
      <c r="B45">
        <v>122</v>
      </c>
      <c r="C45" t="str">
        <f>VLOOKUP(B45,Athlete!A:B,2,FALSE)</f>
        <v>CLEVES 1</v>
      </c>
      <c r="D45">
        <v>108.2</v>
      </c>
      <c r="E45">
        <f t="shared" si="7"/>
        <v>2</v>
      </c>
      <c r="F45">
        <f t="shared" si="6"/>
        <v>99</v>
      </c>
    </row>
    <row r="46" spans="1:6" x14ac:dyDescent="0.3">
      <c r="A46" t="s">
        <v>9</v>
      </c>
      <c r="B46">
        <v>64</v>
      </c>
      <c r="C46" t="str">
        <f>VLOOKUP(B46,Athlete!A:B,2,FALSE)</f>
        <v>DMV A</v>
      </c>
      <c r="D46">
        <v>113</v>
      </c>
      <c r="E46">
        <f t="shared" si="7"/>
        <v>4</v>
      </c>
      <c r="F46">
        <f t="shared" si="6"/>
        <v>97</v>
      </c>
    </row>
    <row r="47" spans="1:6" x14ac:dyDescent="0.3">
      <c r="A47" t="s">
        <v>9</v>
      </c>
      <c r="B47">
        <v>34</v>
      </c>
      <c r="C47" t="str">
        <f>VLOOKUP(B47,Athlete!A:B,2,FALSE)</f>
        <v>GGAC A</v>
      </c>
      <c r="D47">
        <v>115.7</v>
      </c>
      <c r="E47">
        <f t="shared" si="7"/>
        <v>8</v>
      </c>
      <c r="F47">
        <f t="shared" si="6"/>
        <v>93</v>
      </c>
    </row>
    <row r="48" spans="1:6" x14ac:dyDescent="0.3">
      <c r="A48" t="s">
        <v>9</v>
      </c>
      <c r="B48">
        <v>286</v>
      </c>
      <c r="C48" t="str">
        <f>VLOOKUP(B48,Athlete!A:B,2,FALSE)</f>
        <v>Wimbledon College A</v>
      </c>
      <c r="D48">
        <v>125.2</v>
      </c>
      <c r="E48">
        <f t="shared" si="7"/>
        <v>12</v>
      </c>
      <c r="F48">
        <f t="shared" si="6"/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17"/>
  <sheetViews>
    <sheetView tabSelected="1" workbookViewId="0"/>
  </sheetViews>
  <sheetFormatPr defaultRowHeight="14.4" x14ac:dyDescent="0.3"/>
  <cols>
    <col min="1" max="1" width="21.5546875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122</v>
      </c>
      <c r="B2" s="1">
        <v>1</v>
      </c>
      <c r="C2" s="1">
        <v>1426</v>
      </c>
      <c r="D2" s="2">
        <v>192</v>
      </c>
      <c r="E2" s="2">
        <v>196</v>
      </c>
      <c r="F2" s="2">
        <v>183</v>
      </c>
      <c r="G2" s="2">
        <v>188</v>
      </c>
      <c r="H2" s="2">
        <v>195</v>
      </c>
      <c r="I2" s="2">
        <v>0</v>
      </c>
      <c r="J2" s="2">
        <v>176</v>
      </c>
      <c r="K2" s="2">
        <v>0</v>
      </c>
      <c r="L2" s="2">
        <v>100</v>
      </c>
      <c r="M2" s="2">
        <v>97</v>
      </c>
      <c r="N2" s="2">
        <v>99</v>
      </c>
    </row>
    <row r="3" spans="1:14" x14ac:dyDescent="0.3">
      <c r="A3" s="3" t="s">
        <v>47</v>
      </c>
      <c r="B3" s="3">
        <v>2</v>
      </c>
      <c r="C3" s="3">
        <v>1421</v>
      </c>
      <c r="D3" s="3">
        <v>181</v>
      </c>
      <c r="E3" s="3">
        <v>193</v>
      </c>
      <c r="F3" s="3">
        <v>180</v>
      </c>
      <c r="G3" s="3">
        <v>193</v>
      </c>
      <c r="H3" s="3">
        <v>180</v>
      </c>
      <c r="I3" s="3">
        <v>0</v>
      </c>
      <c r="J3" s="3">
        <v>196</v>
      </c>
      <c r="K3" s="3">
        <v>0</v>
      </c>
      <c r="L3" s="3">
        <v>98</v>
      </c>
      <c r="M3" s="3">
        <v>100</v>
      </c>
      <c r="N3" s="3">
        <v>100</v>
      </c>
    </row>
    <row r="4" spans="1:14" x14ac:dyDescent="0.3">
      <c r="A4" s="1" t="s">
        <v>60</v>
      </c>
      <c r="B4" s="1">
        <v>3</v>
      </c>
      <c r="C4" s="1">
        <v>1395</v>
      </c>
      <c r="D4" s="2">
        <v>188</v>
      </c>
      <c r="E4" s="2">
        <v>180</v>
      </c>
      <c r="F4" s="2">
        <v>194</v>
      </c>
      <c r="G4" s="2">
        <v>192</v>
      </c>
      <c r="H4" s="2">
        <v>168</v>
      </c>
      <c r="I4" s="2">
        <v>0</v>
      </c>
      <c r="J4" s="2">
        <v>185</v>
      </c>
      <c r="K4" s="2">
        <v>0</v>
      </c>
      <c r="L4" s="2">
        <v>92</v>
      </c>
      <c r="M4" s="2">
        <v>99</v>
      </c>
      <c r="N4" s="2">
        <v>97</v>
      </c>
    </row>
    <row r="5" spans="1:14" x14ac:dyDescent="0.3">
      <c r="A5" s="3" t="s">
        <v>142</v>
      </c>
      <c r="B5" s="3">
        <v>4</v>
      </c>
      <c r="C5" s="3">
        <v>1334</v>
      </c>
      <c r="D5" s="3">
        <v>260</v>
      </c>
      <c r="E5" s="3">
        <v>97</v>
      </c>
      <c r="F5" s="3">
        <v>256</v>
      </c>
      <c r="G5" s="3">
        <v>176</v>
      </c>
      <c r="H5" s="3">
        <v>97</v>
      </c>
      <c r="I5" s="3">
        <v>0</v>
      </c>
      <c r="J5" s="3">
        <v>174</v>
      </c>
      <c r="K5" s="3">
        <v>0</v>
      </c>
      <c r="L5" s="3">
        <v>89</v>
      </c>
      <c r="M5" s="3">
        <v>98</v>
      </c>
      <c r="N5" s="3">
        <v>87</v>
      </c>
    </row>
    <row r="6" spans="1:14" x14ac:dyDescent="0.3">
      <c r="A6" s="1" t="s">
        <v>151</v>
      </c>
      <c r="B6" s="1">
        <v>5</v>
      </c>
      <c r="C6" s="1">
        <v>1332</v>
      </c>
      <c r="D6" s="2">
        <v>184</v>
      </c>
      <c r="E6" s="2">
        <v>168</v>
      </c>
      <c r="F6" s="2">
        <v>176</v>
      </c>
      <c r="G6" s="2">
        <v>161</v>
      </c>
      <c r="H6" s="2">
        <v>173</v>
      </c>
      <c r="I6" s="2">
        <v>0</v>
      </c>
      <c r="J6" s="2">
        <v>187</v>
      </c>
      <c r="K6" s="2">
        <v>0</v>
      </c>
      <c r="L6" s="2">
        <v>96</v>
      </c>
      <c r="M6" s="2">
        <v>93</v>
      </c>
      <c r="N6" s="2">
        <v>94</v>
      </c>
    </row>
    <row r="7" spans="1:14" x14ac:dyDescent="0.3">
      <c r="A7" s="3" t="s">
        <v>71</v>
      </c>
      <c r="B7" s="3">
        <v>6</v>
      </c>
      <c r="C7" s="3">
        <v>1316</v>
      </c>
      <c r="D7" s="3">
        <v>167</v>
      </c>
      <c r="E7" s="3">
        <v>177</v>
      </c>
      <c r="F7" s="3">
        <v>178</v>
      </c>
      <c r="G7" s="3">
        <v>172</v>
      </c>
      <c r="H7" s="3">
        <v>158</v>
      </c>
      <c r="I7" s="3">
        <v>0</v>
      </c>
      <c r="J7" s="3">
        <v>182</v>
      </c>
      <c r="K7" s="3">
        <v>0</v>
      </c>
      <c r="L7" s="3">
        <v>93</v>
      </c>
      <c r="M7" s="3">
        <v>94</v>
      </c>
      <c r="N7" s="3">
        <v>95</v>
      </c>
    </row>
    <row r="8" spans="1:14" x14ac:dyDescent="0.3">
      <c r="A8" s="1" t="s">
        <v>84</v>
      </c>
      <c r="B8" s="1">
        <v>7</v>
      </c>
      <c r="C8" s="1">
        <v>1270</v>
      </c>
      <c r="D8" s="2">
        <v>161</v>
      </c>
      <c r="E8" s="2">
        <v>168</v>
      </c>
      <c r="F8" s="2">
        <v>174</v>
      </c>
      <c r="G8" s="2">
        <v>155</v>
      </c>
      <c r="H8" s="2">
        <v>155</v>
      </c>
      <c r="I8" s="2">
        <v>0</v>
      </c>
      <c r="J8" s="2">
        <v>184</v>
      </c>
      <c r="K8" s="2">
        <v>0</v>
      </c>
      <c r="L8" s="2">
        <v>91</v>
      </c>
      <c r="M8" s="2">
        <v>91</v>
      </c>
      <c r="N8" s="2">
        <v>91</v>
      </c>
    </row>
    <row r="9" spans="1:14" x14ac:dyDescent="0.3">
      <c r="A9" s="3" t="s">
        <v>105</v>
      </c>
      <c r="B9" s="3">
        <v>8</v>
      </c>
      <c r="C9" s="3">
        <v>1256</v>
      </c>
      <c r="D9" s="3">
        <v>147</v>
      </c>
      <c r="E9" s="3">
        <v>168</v>
      </c>
      <c r="F9" s="3">
        <v>159</v>
      </c>
      <c r="G9" s="3">
        <v>227</v>
      </c>
      <c r="H9" s="3">
        <v>96</v>
      </c>
      <c r="I9" s="3">
        <v>0</v>
      </c>
      <c r="J9" s="3">
        <v>180</v>
      </c>
      <c r="K9" s="3">
        <v>0</v>
      </c>
      <c r="L9" s="3">
        <v>97</v>
      </c>
      <c r="M9" s="3">
        <v>89</v>
      </c>
      <c r="N9" s="3">
        <v>93</v>
      </c>
    </row>
    <row r="10" spans="1:14" x14ac:dyDescent="0.3">
      <c r="A10" s="1" t="s">
        <v>188</v>
      </c>
      <c r="B10" s="1">
        <v>9</v>
      </c>
      <c r="C10" s="1">
        <v>1194</v>
      </c>
      <c r="D10" s="2">
        <v>151</v>
      </c>
      <c r="E10" s="2">
        <v>156</v>
      </c>
      <c r="F10" s="2">
        <v>152</v>
      </c>
      <c r="G10" s="2">
        <v>149</v>
      </c>
      <c r="H10" s="2">
        <v>164</v>
      </c>
      <c r="I10" s="2">
        <v>0</v>
      </c>
      <c r="J10" s="2">
        <v>159</v>
      </c>
      <c r="K10" s="2">
        <v>0</v>
      </c>
      <c r="L10" s="2">
        <v>87</v>
      </c>
      <c r="M10" s="2">
        <v>88</v>
      </c>
      <c r="N10" s="2">
        <v>88</v>
      </c>
    </row>
    <row r="11" spans="1:14" x14ac:dyDescent="0.3">
      <c r="A11" s="3" t="s">
        <v>157</v>
      </c>
      <c r="B11" s="3">
        <v>10</v>
      </c>
      <c r="C11" s="3">
        <v>1162</v>
      </c>
      <c r="D11" s="3">
        <v>159</v>
      </c>
      <c r="E11" s="3">
        <v>95</v>
      </c>
      <c r="F11" s="3">
        <v>192</v>
      </c>
      <c r="G11" s="3">
        <v>175</v>
      </c>
      <c r="H11" s="3">
        <v>175</v>
      </c>
      <c r="I11" s="3">
        <v>0</v>
      </c>
      <c r="J11" s="3">
        <v>83</v>
      </c>
      <c r="K11" s="3">
        <v>0</v>
      </c>
      <c r="L11" s="3">
        <v>99</v>
      </c>
      <c r="M11" s="3">
        <v>92</v>
      </c>
      <c r="N11" s="3">
        <v>92</v>
      </c>
    </row>
    <row r="12" spans="1:14" x14ac:dyDescent="0.3">
      <c r="A12" s="1" t="s">
        <v>179</v>
      </c>
      <c r="B12" s="1">
        <v>11</v>
      </c>
      <c r="C12" s="1">
        <v>1084</v>
      </c>
      <c r="D12" s="2">
        <v>185</v>
      </c>
      <c r="E12" s="2">
        <v>178</v>
      </c>
      <c r="F12" s="2">
        <v>82</v>
      </c>
      <c r="G12" s="2">
        <v>170</v>
      </c>
      <c r="H12" s="2">
        <v>183</v>
      </c>
      <c r="I12" s="2">
        <v>0</v>
      </c>
      <c r="J12" s="2">
        <v>91</v>
      </c>
      <c r="K12" s="2">
        <v>0</v>
      </c>
      <c r="L12" s="2">
        <v>0</v>
      </c>
      <c r="M12" s="2">
        <v>97</v>
      </c>
      <c r="N12" s="2">
        <v>98</v>
      </c>
    </row>
    <row r="13" spans="1:14" x14ac:dyDescent="0.3">
      <c r="A13" s="3" t="s">
        <v>132</v>
      </c>
      <c r="B13" s="3">
        <v>12</v>
      </c>
      <c r="C13" s="3">
        <v>1080</v>
      </c>
      <c r="D13" s="3">
        <v>164</v>
      </c>
      <c r="E13" s="3">
        <v>163</v>
      </c>
      <c r="F13" s="3">
        <v>79</v>
      </c>
      <c r="G13" s="3">
        <v>150</v>
      </c>
      <c r="H13" s="3">
        <v>172</v>
      </c>
      <c r="I13" s="3">
        <v>0</v>
      </c>
      <c r="J13" s="3">
        <v>82</v>
      </c>
      <c r="K13" s="3">
        <v>0</v>
      </c>
      <c r="L13" s="3">
        <v>90</v>
      </c>
      <c r="M13" s="3">
        <v>90</v>
      </c>
      <c r="N13" s="3">
        <v>90</v>
      </c>
    </row>
    <row r="14" spans="1:14" x14ac:dyDescent="0.3">
      <c r="A14" s="1" t="s">
        <v>110</v>
      </c>
      <c r="B14" s="1">
        <v>13</v>
      </c>
      <c r="C14" s="1">
        <v>1004</v>
      </c>
      <c r="D14" s="2">
        <v>81</v>
      </c>
      <c r="E14" s="2">
        <v>174</v>
      </c>
      <c r="F14" s="2">
        <v>75</v>
      </c>
      <c r="G14" s="2">
        <v>168</v>
      </c>
      <c r="H14" s="2">
        <v>151</v>
      </c>
      <c r="I14" s="2">
        <v>0</v>
      </c>
      <c r="J14" s="2">
        <v>91</v>
      </c>
      <c r="K14" s="2">
        <v>0</v>
      </c>
      <c r="L14" s="2">
        <v>88</v>
      </c>
      <c r="M14" s="2">
        <v>87</v>
      </c>
      <c r="N14" s="2">
        <v>89</v>
      </c>
    </row>
    <row r="15" spans="1:14" x14ac:dyDescent="0.3">
      <c r="A15" s="3" t="s">
        <v>133</v>
      </c>
      <c r="B15" s="3">
        <v>14</v>
      </c>
      <c r="C15" s="3">
        <v>969</v>
      </c>
      <c r="D15" s="3">
        <v>196</v>
      </c>
      <c r="E15" s="3">
        <v>75</v>
      </c>
      <c r="F15" s="3">
        <v>80</v>
      </c>
      <c r="G15" s="3">
        <v>167</v>
      </c>
      <c r="H15" s="3">
        <v>94</v>
      </c>
      <c r="I15" s="3">
        <v>0</v>
      </c>
      <c r="J15" s="3">
        <v>80</v>
      </c>
      <c r="K15" s="3">
        <v>0</v>
      </c>
      <c r="L15" s="3">
        <v>95</v>
      </c>
      <c r="M15" s="3">
        <v>86</v>
      </c>
      <c r="N15" s="3">
        <v>96</v>
      </c>
    </row>
    <row r="16" spans="1:14" x14ac:dyDescent="0.3">
      <c r="A16" s="1" t="s">
        <v>39</v>
      </c>
      <c r="B16" s="1">
        <v>15</v>
      </c>
      <c r="C16" s="1">
        <v>859</v>
      </c>
      <c r="D16" s="2">
        <v>83</v>
      </c>
      <c r="E16" s="2">
        <v>91</v>
      </c>
      <c r="F16" s="2">
        <v>163</v>
      </c>
      <c r="G16" s="2">
        <v>179</v>
      </c>
      <c r="H16" s="2">
        <v>163</v>
      </c>
      <c r="I16" s="2">
        <v>0</v>
      </c>
      <c r="J16" s="2">
        <v>0</v>
      </c>
      <c r="K16" s="2">
        <v>0</v>
      </c>
      <c r="L16" s="2">
        <v>0</v>
      </c>
      <c r="M16" s="2">
        <v>95</v>
      </c>
      <c r="N16" s="2">
        <v>85</v>
      </c>
    </row>
    <row r="17" spans="1:14" x14ac:dyDescent="0.3">
      <c r="A17" s="3" t="s">
        <v>168</v>
      </c>
      <c r="B17" s="3">
        <v>16</v>
      </c>
      <c r="C17" s="3">
        <v>538</v>
      </c>
      <c r="D17" s="3">
        <v>76</v>
      </c>
      <c r="E17" s="3">
        <v>0</v>
      </c>
      <c r="F17" s="3">
        <v>99</v>
      </c>
      <c r="G17" s="3">
        <v>85</v>
      </c>
      <c r="H17" s="3">
        <v>98</v>
      </c>
      <c r="I17" s="3">
        <v>0</v>
      </c>
      <c r="J17" s="3">
        <v>0</v>
      </c>
      <c r="K17" s="3">
        <v>0</v>
      </c>
      <c r="L17" s="3">
        <v>94</v>
      </c>
      <c r="M17" s="3">
        <v>0</v>
      </c>
      <c r="N17" s="3">
        <v>86</v>
      </c>
    </row>
  </sheetData>
  <autoFilter ref="A1:N17" xr:uid="{83A9BF93-1450-424F-AFE0-68D00B04EB76}">
    <sortState xmlns:xlrd2="http://schemas.microsoft.com/office/spreadsheetml/2017/richdata2" ref="A2:N17">
      <sortCondition ref="B1:B17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85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1">
        <v>122</v>
      </c>
      <c r="B2" s="1" t="s">
        <v>60</v>
      </c>
      <c r="C2" s="1" t="s">
        <v>225</v>
      </c>
      <c r="D2" s="1">
        <v>1</v>
      </c>
      <c r="E2" s="1">
        <v>200</v>
      </c>
      <c r="F2" s="1">
        <v>0</v>
      </c>
      <c r="G2" s="1">
        <v>0</v>
      </c>
      <c r="H2" s="1">
        <v>100</v>
      </c>
      <c r="I2" s="1">
        <v>100</v>
      </c>
      <c r="J2" s="1">
        <v>0</v>
      </c>
      <c r="K2" s="1">
        <v>0</v>
      </c>
      <c r="L2" s="1">
        <v>0</v>
      </c>
      <c r="M2" s="1">
        <v>0</v>
      </c>
    </row>
    <row r="3" spans="1:13" x14ac:dyDescent="0.3">
      <c r="A3" s="3">
        <v>147</v>
      </c>
      <c r="B3" s="3" t="s">
        <v>47</v>
      </c>
      <c r="C3" s="3" t="s">
        <v>214</v>
      </c>
      <c r="D3" s="3">
        <v>2</v>
      </c>
      <c r="E3" s="3">
        <v>199</v>
      </c>
      <c r="F3" s="3">
        <v>0</v>
      </c>
      <c r="G3" s="3">
        <v>100</v>
      </c>
      <c r="H3" s="3">
        <v>0</v>
      </c>
      <c r="I3" s="3">
        <v>0</v>
      </c>
      <c r="J3" s="3">
        <v>99</v>
      </c>
      <c r="K3" s="3">
        <v>0</v>
      </c>
      <c r="L3" s="3">
        <v>0</v>
      </c>
      <c r="M3" s="3">
        <v>0</v>
      </c>
    </row>
    <row r="4" spans="1:13" x14ac:dyDescent="0.3">
      <c r="A4" s="1">
        <v>61</v>
      </c>
      <c r="B4" s="1" t="s">
        <v>122</v>
      </c>
      <c r="C4" s="1" t="s">
        <v>236</v>
      </c>
      <c r="D4" s="1">
        <v>3</v>
      </c>
      <c r="E4" s="1">
        <v>198</v>
      </c>
      <c r="F4" s="1">
        <v>0</v>
      </c>
      <c r="G4" s="1">
        <v>0</v>
      </c>
      <c r="H4" s="1">
        <v>98</v>
      </c>
      <c r="I4" s="1">
        <v>0</v>
      </c>
      <c r="J4" s="1">
        <v>100</v>
      </c>
      <c r="K4" s="1">
        <v>0</v>
      </c>
      <c r="L4" s="1">
        <v>0</v>
      </c>
      <c r="M4" s="1">
        <v>0</v>
      </c>
    </row>
    <row r="5" spans="1:13" x14ac:dyDescent="0.3">
      <c r="A5" s="3">
        <v>296</v>
      </c>
      <c r="B5" s="3" t="s">
        <v>168</v>
      </c>
      <c r="C5" s="3" t="s">
        <v>264</v>
      </c>
      <c r="D5" s="3">
        <v>4</v>
      </c>
      <c r="E5" s="3">
        <v>197</v>
      </c>
      <c r="F5" s="3">
        <v>0</v>
      </c>
      <c r="G5" s="3">
        <v>0</v>
      </c>
      <c r="H5" s="3">
        <v>99</v>
      </c>
      <c r="I5" s="3">
        <v>0</v>
      </c>
      <c r="J5" s="3">
        <v>98</v>
      </c>
      <c r="K5" s="3">
        <v>0</v>
      </c>
      <c r="L5" s="3">
        <v>0</v>
      </c>
      <c r="M5" s="3">
        <v>0</v>
      </c>
    </row>
    <row r="6" spans="1:13" x14ac:dyDescent="0.3">
      <c r="A6" s="1">
        <v>49</v>
      </c>
      <c r="B6" s="1" t="s">
        <v>133</v>
      </c>
      <c r="C6" s="1" t="s">
        <v>247</v>
      </c>
      <c r="D6" s="1">
        <v>5</v>
      </c>
      <c r="E6" s="1">
        <v>194</v>
      </c>
      <c r="F6" s="1">
        <v>96</v>
      </c>
      <c r="G6" s="1">
        <v>0</v>
      </c>
      <c r="H6" s="1">
        <v>0</v>
      </c>
      <c r="I6" s="1">
        <v>98</v>
      </c>
      <c r="J6" s="1">
        <v>0</v>
      </c>
      <c r="K6" s="1">
        <v>0</v>
      </c>
      <c r="L6" s="1">
        <v>0</v>
      </c>
      <c r="M6" s="1">
        <v>0</v>
      </c>
    </row>
    <row r="7" spans="1:13" x14ac:dyDescent="0.3">
      <c r="A7" s="3">
        <v>51</v>
      </c>
      <c r="B7" s="3" t="s">
        <v>133</v>
      </c>
      <c r="C7" s="3" t="s">
        <v>249</v>
      </c>
      <c r="D7" s="3">
        <v>5</v>
      </c>
      <c r="E7" s="3">
        <v>194</v>
      </c>
      <c r="F7" s="3">
        <v>100</v>
      </c>
      <c r="G7" s="3">
        <v>0</v>
      </c>
      <c r="H7" s="3">
        <v>0</v>
      </c>
      <c r="I7" s="3">
        <v>0</v>
      </c>
      <c r="J7" s="3">
        <v>94</v>
      </c>
      <c r="K7" s="3">
        <v>0</v>
      </c>
      <c r="L7" s="3">
        <v>0</v>
      </c>
      <c r="M7" s="3">
        <v>0</v>
      </c>
    </row>
    <row r="8" spans="1:13" x14ac:dyDescent="0.3">
      <c r="A8" s="1">
        <v>183</v>
      </c>
      <c r="B8" s="1" t="s">
        <v>142</v>
      </c>
      <c r="C8" s="1" t="s">
        <v>289</v>
      </c>
      <c r="D8" s="1">
        <v>7</v>
      </c>
      <c r="E8" s="1">
        <v>193</v>
      </c>
      <c r="F8" s="1">
        <v>0</v>
      </c>
      <c r="G8" s="1">
        <v>0</v>
      </c>
      <c r="H8" s="1">
        <v>96</v>
      </c>
      <c r="I8" s="1">
        <v>0</v>
      </c>
      <c r="J8" s="1">
        <v>97</v>
      </c>
      <c r="K8" s="1">
        <v>0</v>
      </c>
      <c r="L8" s="1">
        <v>0</v>
      </c>
      <c r="M8" s="1">
        <v>0</v>
      </c>
    </row>
    <row r="9" spans="1:13" x14ac:dyDescent="0.3">
      <c r="A9" s="3">
        <v>148</v>
      </c>
      <c r="B9" s="3" t="s">
        <v>47</v>
      </c>
      <c r="C9" s="3" t="s">
        <v>215</v>
      </c>
      <c r="D9" s="3">
        <v>8</v>
      </c>
      <c r="E9" s="3">
        <v>192</v>
      </c>
      <c r="F9" s="3">
        <v>0</v>
      </c>
      <c r="G9" s="3">
        <v>93</v>
      </c>
      <c r="H9" s="3">
        <v>0</v>
      </c>
      <c r="I9" s="3">
        <v>99</v>
      </c>
      <c r="J9" s="3">
        <v>0</v>
      </c>
      <c r="K9" s="3">
        <v>0</v>
      </c>
      <c r="L9" s="3">
        <v>0</v>
      </c>
      <c r="M9" s="3">
        <v>0</v>
      </c>
    </row>
    <row r="10" spans="1:13" x14ac:dyDescent="0.3">
      <c r="A10" s="1">
        <v>62</v>
      </c>
      <c r="B10" s="1" t="s">
        <v>122</v>
      </c>
      <c r="C10" s="1" t="s">
        <v>237</v>
      </c>
      <c r="D10" s="1">
        <v>8</v>
      </c>
      <c r="E10" s="1">
        <v>192</v>
      </c>
      <c r="F10" s="1">
        <v>0</v>
      </c>
      <c r="G10" s="1">
        <v>97</v>
      </c>
      <c r="H10" s="1">
        <v>0</v>
      </c>
      <c r="I10" s="1">
        <v>0</v>
      </c>
      <c r="J10" s="1">
        <v>95</v>
      </c>
      <c r="K10" s="1">
        <v>0</v>
      </c>
      <c r="L10" s="1">
        <v>0</v>
      </c>
      <c r="M10" s="1">
        <v>0</v>
      </c>
    </row>
    <row r="11" spans="1:13" x14ac:dyDescent="0.3">
      <c r="A11" s="3">
        <v>31</v>
      </c>
      <c r="B11" s="3" t="s">
        <v>151</v>
      </c>
      <c r="C11" s="3" t="s">
        <v>251</v>
      </c>
      <c r="D11" s="3">
        <v>8</v>
      </c>
      <c r="E11" s="3">
        <v>192</v>
      </c>
      <c r="F11" s="3">
        <v>0</v>
      </c>
      <c r="G11" s="3">
        <v>0</v>
      </c>
      <c r="H11" s="3">
        <v>92</v>
      </c>
      <c r="I11" s="3">
        <v>0</v>
      </c>
      <c r="J11" s="3">
        <v>0</v>
      </c>
      <c r="K11" s="3">
        <v>0</v>
      </c>
      <c r="L11" s="3">
        <v>100</v>
      </c>
      <c r="M11" s="3">
        <v>0</v>
      </c>
    </row>
    <row r="12" spans="1:13" x14ac:dyDescent="0.3">
      <c r="A12" s="1">
        <v>181</v>
      </c>
      <c r="B12" s="1" t="s">
        <v>142</v>
      </c>
      <c r="C12" s="1" t="s">
        <v>288</v>
      </c>
      <c r="D12" s="1">
        <v>8</v>
      </c>
      <c r="E12" s="1">
        <v>192</v>
      </c>
      <c r="F12" s="1">
        <v>0</v>
      </c>
      <c r="G12" s="1">
        <v>97</v>
      </c>
      <c r="H12" s="1">
        <v>0</v>
      </c>
      <c r="I12" s="1">
        <v>0</v>
      </c>
      <c r="J12" s="1">
        <v>0</v>
      </c>
      <c r="K12" s="1">
        <v>0</v>
      </c>
      <c r="L12" s="1">
        <v>95</v>
      </c>
      <c r="M12" s="1">
        <v>0</v>
      </c>
    </row>
    <row r="13" spans="1:13" x14ac:dyDescent="0.3">
      <c r="A13" s="3">
        <v>146</v>
      </c>
      <c r="B13" s="3" t="s">
        <v>47</v>
      </c>
      <c r="C13" s="3" t="s">
        <v>213</v>
      </c>
      <c r="D13" s="3">
        <v>12</v>
      </c>
      <c r="E13" s="3">
        <v>191</v>
      </c>
      <c r="F13" s="3">
        <v>97</v>
      </c>
      <c r="G13" s="3">
        <v>0</v>
      </c>
      <c r="H13" s="3">
        <v>0</v>
      </c>
      <c r="I13" s="3">
        <v>94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1">
        <v>125</v>
      </c>
      <c r="B14" s="1" t="s">
        <v>60</v>
      </c>
      <c r="C14" s="1" t="s">
        <v>228</v>
      </c>
      <c r="D14" s="1">
        <v>12</v>
      </c>
      <c r="E14" s="1">
        <v>191</v>
      </c>
      <c r="F14" s="1">
        <v>0</v>
      </c>
      <c r="G14" s="1">
        <v>99</v>
      </c>
      <c r="H14" s="1">
        <v>0</v>
      </c>
      <c r="I14" s="1">
        <v>92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3">
      <c r="A15" s="3">
        <v>63</v>
      </c>
      <c r="B15" s="3" t="s">
        <v>122</v>
      </c>
      <c r="C15" s="3" t="s">
        <v>238</v>
      </c>
      <c r="D15" s="3">
        <v>12</v>
      </c>
      <c r="E15" s="3">
        <v>191</v>
      </c>
      <c r="F15" s="3">
        <v>94</v>
      </c>
      <c r="G15" s="3">
        <v>0</v>
      </c>
      <c r="H15" s="3">
        <v>0</v>
      </c>
      <c r="I15" s="3">
        <v>97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3">
      <c r="A16" s="1">
        <v>86</v>
      </c>
      <c r="B16" s="1" t="s">
        <v>157</v>
      </c>
      <c r="C16" s="1" t="s">
        <v>266</v>
      </c>
      <c r="D16" s="1">
        <v>12</v>
      </c>
      <c r="E16" s="1">
        <v>191</v>
      </c>
      <c r="F16" s="1">
        <v>0</v>
      </c>
      <c r="G16" s="1">
        <v>0</v>
      </c>
      <c r="H16" s="1">
        <v>97</v>
      </c>
      <c r="I16" s="1">
        <v>94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3">
      <c r="A17" s="3">
        <v>149</v>
      </c>
      <c r="B17" s="3" t="s">
        <v>47</v>
      </c>
      <c r="C17" s="3" t="s">
        <v>216</v>
      </c>
      <c r="D17" s="3">
        <v>16</v>
      </c>
      <c r="E17" s="3">
        <v>190</v>
      </c>
      <c r="F17" s="3">
        <v>0</v>
      </c>
      <c r="G17" s="3">
        <v>0</v>
      </c>
      <c r="H17" s="3">
        <v>91</v>
      </c>
      <c r="I17" s="3">
        <v>0</v>
      </c>
      <c r="J17" s="3">
        <v>0</v>
      </c>
      <c r="K17" s="3">
        <v>0</v>
      </c>
      <c r="L17" s="3">
        <v>99</v>
      </c>
      <c r="M17" s="3">
        <v>0</v>
      </c>
    </row>
    <row r="18" spans="1:13" x14ac:dyDescent="0.3">
      <c r="A18" s="1">
        <v>64</v>
      </c>
      <c r="B18" s="1" t="s">
        <v>122</v>
      </c>
      <c r="C18" s="1" t="s">
        <v>239</v>
      </c>
      <c r="D18" s="1">
        <v>16</v>
      </c>
      <c r="E18" s="1">
        <v>190</v>
      </c>
      <c r="F18" s="1">
        <v>0</v>
      </c>
      <c r="G18" s="1">
        <v>99</v>
      </c>
      <c r="H18" s="1">
        <v>0</v>
      </c>
      <c r="I18" s="1">
        <v>0</v>
      </c>
      <c r="J18" s="1">
        <v>0</v>
      </c>
      <c r="K18" s="1">
        <v>0</v>
      </c>
      <c r="L18" s="1">
        <v>91</v>
      </c>
      <c r="M18" s="1">
        <v>0</v>
      </c>
    </row>
    <row r="19" spans="1:13" x14ac:dyDescent="0.3">
      <c r="A19" s="3">
        <v>124</v>
      </c>
      <c r="B19" s="3" t="s">
        <v>60</v>
      </c>
      <c r="C19" s="3" t="s">
        <v>227</v>
      </c>
      <c r="D19" s="3">
        <v>18</v>
      </c>
      <c r="E19" s="3">
        <v>189</v>
      </c>
      <c r="F19" s="3">
        <v>92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97</v>
      </c>
      <c r="M19" s="3">
        <v>0</v>
      </c>
    </row>
    <row r="20" spans="1:13" x14ac:dyDescent="0.3">
      <c r="A20" s="1">
        <v>65</v>
      </c>
      <c r="B20" s="1" t="s">
        <v>122</v>
      </c>
      <c r="C20" s="1" t="s">
        <v>240</v>
      </c>
      <c r="D20" s="1">
        <v>18</v>
      </c>
      <c r="E20" s="1">
        <v>189</v>
      </c>
      <c r="F20" s="1">
        <v>98</v>
      </c>
      <c r="G20" s="1">
        <v>0</v>
      </c>
      <c r="H20" s="1">
        <v>0</v>
      </c>
      <c r="I20" s="1">
        <v>91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3">
      <c r="A21" s="3">
        <v>237</v>
      </c>
      <c r="B21" s="3" t="s">
        <v>179</v>
      </c>
      <c r="C21" s="3" t="s">
        <v>278</v>
      </c>
      <c r="D21" s="3">
        <v>20</v>
      </c>
      <c r="E21" s="3">
        <v>188</v>
      </c>
      <c r="F21" s="3">
        <v>99</v>
      </c>
      <c r="G21" s="3">
        <v>0</v>
      </c>
      <c r="H21" s="3">
        <v>0</v>
      </c>
      <c r="I21" s="3">
        <v>89</v>
      </c>
      <c r="J21" s="3">
        <v>0</v>
      </c>
      <c r="K21" s="3">
        <v>0</v>
      </c>
      <c r="L21" s="3">
        <v>0</v>
      </c>
      <c r="M21" s="3">
        <v>0</v>
      </c>
    </row>
    <row r="22" spans="1:13" x14ac:dyDescent="0.3">
      <c r="A22" s="1">
        <v>184</v>
      </c>
      <c r="B22" s="1" t="s">
        <v>142</v>
      </c>
      <c r="C22" s="1" t="s">
        <v>286</v>
      </c>
      <c r="D22" s="1">
        <v>21</v>
      </c>
      <c r="E22" s="1">
        <v>187</v>
      </c>
      <c r="F22" s="1">
        <v>90</v>
      </c>
      <c r="G22" s="1">
        <v>0</v>
      </c>
      <c r="H22" s="1">
        <v>0</v>
      </c>
      <c r="I22" s="1">
        <v>97</v>
      </c>
      <c r="J22" s="1">
        <v>0</v>
      </c>
      <c r="K22" s="1">
        <v>0</v>
      </c>
      <c r="L22" s="1">
        <v>0</v>
      </c>
      <c r="M22" s="1">
        <v>0</v>
      </c>
    </row>
    <row r="23" spans="1:13" x14ac:dyDescent="0.3">
      <c r="A23" s="3">
        <v>150</v>
      </c>
      <c r="B23" s="3" t="s">
        <v>47</v>
      </c>
      <c r="C23" s="3" t="s">
        <v>217</v>
      </c>
      <c r="D23" s="3">
        <v>22</v>
      </c>
      <c r="E23" s="3">
        <v>186</v>
      </c>
      <c r="F23" s="3">
        <v>0</v>
      </c>
      <c r="G23" s="3">
        <v>0</v>
      </c>
      <c r="H23" s="3">
        <v>89</v>
      </c>
      <c r="I23" s="3">
        <v>0</v>
      </c>
      <c r="J23" s="3">
        <v>0</v>
      </c>
      <c r="K23" s="3">
        <v>0</v>
      </c>
      <c r="L23" s="3">
        <v>97</v>
      </c>
      <c r="M23" s="3">
        <v>0</v>
      </c>
    </row>
    <row r="24" spans="1:13" x14ac:dyDescent="0.3">
      <c r="A24" s="1">
        <v>288</v>
      </c>
      <c r="B24" s="1" t="s">
        <v>105</v>
      </c>
      <c r="C24" s="1" t="s">
        <v>262</v>
      </c>
      <c r="D24" s="1">
        <v>23</v>
      </c>
      <c r="E24" s="1">
        <v>182</v>
      </c>
      <c r="F24" s="1">
        <v>0</v>
      </c>
      <c r="G24" s="1">
        <v>0</v>
      </c>
      <c r="H24" s="1">
        <v>86</v>
      </c>
      <c r="I24" s="1">
        <v>0</v>
      </c>
      <c r="J24" s="1">
        <v>96</v>
      </c>
      <c r="K24" s="1">
        <v>0</v>
      </c>
      <c r="L24" s="1">
        <v>0</v>
      </c>
      <c r="M24" s="1">
        <v>0</v>
      </c>
    </row>
    <row r="25" spans="1:13" x14ac:dyDescent="0.3">
      <c r="A25" s="3">
        <v>153</v>
      </c>
      <c r="B25" s="3" t="s">
        <v>39</v>
      </c>
      <c r="C25" s="3" t="s">
        <v>210</v>
      </c>
      <c r="D25" s="3">
        <v>24</v>
      </c>
      <c r="E25" s="3">
        <v>181</v>
      </c>
      <c r="F25" s="3">
        <v>0</v>
      </c>
      <c r="G25" s="3">
        <v>0</v>
      </c>
      <c r="H25" s="3">
        <v>87</v>
      </c>
      <c r="I25" s="3">
        <v>94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1">
        <v>121</v>
      </c>
      <c r="B26" s="1" t="s">
        <v>60</v>
      </c>
      <c r="C26" s="1" t="s">
        <v>224</v>
      </c>
      <c r="D26" s="1">
        <v>24</v>
      </c>
      <c r="E26" s="1">
        <v>181</v>
      </c>
      <c r="F26" s="1">
        <v>96</v>
      </c>
      <c r="G26" s="1">
        <v>0</v>
      </c>
      <c r="H26" s="1">
        <v>0</v>
      </c>
      <c r="I26" s="1">
        <v>0</v>
      </c>
      <c r="J26" s="1">
        <v>85</v>
      </c>
      <c r="K26" s="1">
        <v>0</v>
      </c>
      <c r="L26" s="1">
        <v>0</v>
      </c>
      <c r="M26" s="1">
        <v>0</v>
      </c>
    </row>
    <row r="27" spans="1:13" x14ac:dyDescent="0.3">
      <c r="A27" s="3">
        <v>315</v>
      </c>
      <c r="B27" s="3" t="s">
        <v>84</v>
      </c>
      <c r="C27" s="3" t="s">
        <v>235</v>
      </c>
      <c r="D27" s="3">
        <v>24</v>
      </c>
      <c r="E27" s="3">
        <v>181</v>
      </c>
      <c r="F27" s="3">
        <v>0</v>
      </c>
      <c r="G27" s="3">
        <v>82</v>
      </c>
      <c r="H27" s="3">
        <v>0</v>
      </c>
      <c r="I27" s="3">
        <v>0</v>
      </c>
      <c r="J27" s="3">
        <v>0</v>
      </c>
      <c r="K27" s="3">
        <v>0</v>
      </c>
      <c r="L27" s="3">
        <v>99</v>
      </c>
      <c r="M27" s="3">
        <v>0</v>
      </c>
    </row>
    <row r="28" spans="1:13" x14ac:dyDescent="0.3">
      <c r="A28" s="1">
        <v>294</v>
      </c>
      <c r="B28" s="1" t="s">
        <v>110</v>
      </c>
      <c r="C28" s="1" t="s">
        <v>274</v>
      </c>
      <c r="D28" s="1">
        <v>24</v>
      </c>
      <c r="E28" s="1">
        <v>181</v>
      </c>
      <c r="F28" s="1">
        <v>0</v>
      </c>
      <c r="G28" s="1">
        <v>94</v>
      </c>
      <c r="H28" s="1">
        <v>0</v>
      </c>
      <c r="I28" s="1">
        <v>87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3">
      <c r="A29" s="3">
        <v>238</v>
      </c>
      <c r="B29" s="3" t="s">
        <v>179</v>
      </c>
      <c r="C29" s="3" t="s">
        <v>279</v>
      </c>
      <c r="D29" s="3">
        <v>24</v>
      </c>
      <c r="E29" s="3">
        <v>181</v>
      </c>
      <c r="F29" s="3">
        <v>0</v>
      </c>
      <c r="G29" s="3">
        <v>90</v>
      </c>
      <c r="H29" s="3">
        <v>0</v>
      </c>
      <c r="I29" s="3">
        <v>0</v>
      </c>
      <c r="J29" s="3">
        <v>91</v>
      </c>
      <c r="K29" s="3">
        <v>0</v>
      </c>
      <c r="L29" s="3">
        <v>0</v>
      </c>
      <c r="M29" s="3">
        <v>0</v>
      </c>
    </row>
    <row r="30" spans="1:13" x14ac:dyDescent="0.3">
      <c r="A30" s="1">
        <v>34</v>
      </c>
      <c r="B30" s="1" t="s">
        <v>151</v>
      </c>
      <c r="C30" s="1" t="s">
        <v>254</v>
      </c>
      <c r="D30" s="1">
        <v>29</v>
      </c>
      <c r="E30" s="1">
        <v>180</v>
      </c>
      <c r="F30" s="1">
        <v>94</v>
      </c>
      <c r="G30" s="1">
        <v>0</v>
      </c>
      <c r="H30" s="1">
        <v>0</v>
      </c>
      <c r="I30" s="1">
        <v>0</v>
      </c>
      <c r="J30" s="1">
        <v>86</v>
      </c>
      <c r="K30" s="1">
        <v>0</v>
      </c>
      <c r="L30" s="1">
        <v>0</v>
      </c>
      <c r="M30" s="1">
        <v>0</v>
      </c>
    </row>
    <row r="31" spans="1:13" x14ac:dyDescent="0.3">
      <c r="A31" s="3">
        <v>127</v>
      </c>
      <c r="B31" s="3" t="s">
        <v>71</v>
      </c>
      <c r="C31" s="3" t="s">
        <v>218</v>
      </c>
      <c r="D31" s="3">
        <v>30</v>
      </c>
      <c r="E31" s="3">
        <v>179</v>
      </c>
      <c r="F31" s="3">
        <v>0</v>
      </c>
      <c r="G31" s="3">
        <v>0</v>
      </c>
      <c r="H31" s="3">
        <v>88</v>
      </c>
      <c r="I31" s="3">
        <v>0</v>
      </c>
      <c r="J31" s="3">
        <v>0</v>
      </c>
      <c r="K31" s="3">
        <v>0</v>
      </c>
      <c r="L31" s="3">
        <v>91</v>
      </c>
      <c r="M31" s="3">
        <v>0</v>
      </c>
    </row>
    <row r="32" spans="1:13" x14ac:dyDescent="0.3">
      <c r="A32" s="1">
        <v>33</v>
      </c>
      <c r="B32" s="1" t="s">
        <v>151</v>
      </c>
      <c r="C32" s="1" t="s">
        <v>253</v>
      </c>
      <c r="D32" s="1">
        <v>30</v>
      </c>
      <c r="E32" s="1">
        <v>179</v>
      </c>
      <c r="F32" s="1">
        <v>90</v>
      </c>
      <c r="G32" s="1">
        <v>0</v>
      </c>
      <c r="H32" s="1">
        <v>0</v>
      </c>
      <c r="I32" s="1">
        <v>89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3">
      <c r="A33" s="3">
        <v>236</v>
      </c>
      <c r="B33" s="3" t="s">
        <v>179</v>
      </c>
      <c r="C33" s="3" t="s">
        <v>277</v>
      </c>
      <c r="D33" s="3">
        <v>30</v>
      </c>
      <c r="E33" s="3">
        <v>179</v>
      </c>
      <c r="F33" s="3">
        <v>0</v>
      </c>
      <c r="G33" s="3">
        <v>88</v>
      </c>
      <c r="H33" s="3">
        <v>0</v>
      </c>
      <c r="I33" s="3">
        <v>0</v>
      </c>
      <c r="J33" s="3">
        <v>0</v>
      </c>
      <c r="K33" s="3">
        <v>0</v>
      </c>
      <c r="L33" s="3">
        <v>91</v>
      </c>
      <c r="M33" s="3">
        <v>0</v>
      </c>
    </row>
    <row r="34" spans="1:13" x14ac:dyDescent="0.3">
      <c r="A34" s="1">
        <v>87</v>
      </c>
      <c r="B34" s="1" t="s">
        <v>157</v>
      </c>
      <c r="C34" s="1" t="s">
        <v>267</v>
      </c>
      <c r="D34" s="1">
        <v>33</v>
      </c>
      <c r="E34" s="1">
        <v>178</v>
      </c>
      <c r="F34" s="1">
        <v>85</v>
      </c>
      <c r="G34" s="1">
        <v>0</v>
      </c>
      <c r="H34" s="1">
        <v>0</v>
      </c>
      <c r="I34" s="1">
        <v>0</v>
      </c>
      <c r="J34" s="1">
        <v>93</v>
      </c>
      <c r="K34" s="1">
        <v>0</v>
      </c>
      <c r="L34" s="1">
        <v>0</v>
      </c>
      <c r="M34" s="1">
        <v>0</v>
      </c>
    </row>
    <row r="35" spans="1:13" x14ac:dyDescent="0.3">
      <c r="A35" s="3">
        <v>89</v>
      </c>
      <c r="B35" s="3" t="s">
        <v>157</v>
      </c>
      <c r="C35" s="3" t="s">
        <v>269</v>
      </c>
      <c r="D35" s="3">
        <v>33</v>
      </c>
      <c r="E35" s="3">
        <v>178</v>
      </c>
      <c r="F35" s="3">
        <v>0</v>
      </c>
      <c r="G35" s="3">
        <v>95</v>
      </c>
      <c r="H35" s="3">
        <v>0</v>
      </c>
      <c r="I35" s="3">
        <v>0</v>
      </c>
      <c r="J35" s="3">
        <v>0</v>
      </c>
      <c r="K35" s="3">
        <v>0</v>
      </c>
      <c r="L35" s="3">
        <v>83</v>
      </c>
      <c r="M35" s="3">
        <v>0</v>
      </c>
    </row>
    <row r="36" spans="1:13" x14ac:dyDescent="0.3">
      <c r="A36" s="1">
        <v>234</v>
      </c>
      <c r="B36" s="1" t="s">
        <v>179</v>
      </c>
      <c r="C36" s="1" t="s">
        <v>275</v>
      </c>
      <c r="D36" s="1">
        <v>33</v>
      </c>
      <c r="E36" s="1">
        <v>178</v>
      </c>
      <c r="F36" s="1">
        <v>86</v>
      </c>
      <c r="G36" s="1">
        <v>0</v>
      </c>
      <c r="H36" s="1">
        <v>0</v>
      </c>
      <c r="I36" s="1">
        <v>0</v>
      </c>
      <c r="J36" s="1">
        <v>92</v>
      </c>
      <c r="K36" s="1">
        <v>0</v>
      </c>
      <c r="L36" s="1">
        <v>0</v>
      </c>
      <c r="M36" s="1">
        <v>0</v>
      </c>
    </row>
    <row r="37" spans="1:13" x14ac:dyDescent="0.3">
      <c r="A37" s="3">
        <v>131</v>
      </c>
      <c r="B37" s="3" t="s">
        <v>71</v>
      </c>
      <c r="C37" s="3" t="s">
        <v>222</v>
      </c>
      <c r="D37" s="3">
        <v>36</v>
      </c>
      <c r="E37" s="3">
        <v>177</v>
      </c>
      <c r="F37" s="3">
        <v>88</v>
      </c>
      <c r="G37" s="3">
        <v>0</v>
      </c>
      <c r="H37" s="3">
        <v>0</v>
      </c>
      <c r="I37" s="3">
        <v>89</v>
      </c>
      <c r="J37" s="3">
        <v>0</v>
      </c>
      <c r="K37" s="3">
        <v>0</v>
      </c>
      <c r="L37" s="3">
        <v>0</v>
      </c>
      <c r="M37" s="3">
        <v>0</v>
      </c>
    </row>
    <row r="38" spans="1:13" x14ac:dyDescent="0.3">
      <c r="A38" s="1">
        <v>123</v>
      </c>
      <c r="B38" s="1" t="s">
        <v>60</v>
      </c>
      <c r="C38" s="1" t="s">
        <v>226</v>
      </c>
      <c r="D38" s="1">
        <v>36</v>
      </c>
      <c r="E38" s="1">
        <v>177</v>
      </c>
      <c r="F38" s="1">
        <v>0</v>
      </c>
      <c r="G38" s="1">
        <v>0</v>
      </c>
      <c r="H38" s="1">
        <v>94</v>
      </c>
      <c r="I38" s="1">
        <v>0</v>
      </c>
      <c r="J38" s="1">
        <v>83</v>
      </c>
      <c r="K38" s="1">
        <v>0</v>
      </c>
      <c r="L38" s="1">
        <v>0</v>
      </c>
      <c r="M38" s="1">
        <v>0</v>
      </c>
    </row>
    <row r="39" spans="1:13" x14ac:dyDescent="0.3">
      <c r="A39" s="3">
        <v>85</v>
      </c>
      <c r="B39" s="3" t="s">
        <v>157</v>
      </c>
      <c r="C39" s="3" t="s">
        <v>265</v>
      </c>
      <c r="D39" s="3">
        <v>36</v>
      </c>
      <c r="E39" s="3">
        <v>177</v>
      </c>
      <c r="F39" s="3">
        <v>0</v>
      </c>
      <c r="G39" s="3">
        <v>0</v>
      </c>
      <c r="H39" s="3">
        <v>95</v>
      </c>
      <c r="I39" s="3">
        <v>0</v>
      </c>
      <c r="J39" s="3">
        <v>82</v>
      </c>
      <c r="K39" s="3">
        <v>0</v>
      </c>
      <c r="L39" s="3">
        <v>0</v>
      </c>
      <c r="M39" s="3">
        <v>0</v>
      </c>
    </row>
    <row r="40" spans="1:13" x14ac:dyDescent="0.3">
      <c r="A40" s="1">
        <v>151</v>
      </c>
      <c r="B40" s="1" t="s">
        <v>39</v>
      </c>
      <c r="C40" s="1" t="s">
        <v>208</v>
      </c>
      <c r="D40" s="1">
        <v>39</v>
      </c>
      <c r="E40" s="1">
        <v>176</v>
      </c>
      <c r="F40" s="1">
        <v>0</v>
      </c>
      <c r="G40" s="1">
        <v>91</v>
      </c>
      <c r="H40" s="1">
        <v>0</v>
      </c>
      <c r="I40" s="1">
        <v>85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3">
      <c r="A41" s="3">
        <v>152</v>
      </c>
      <c r="B41" s="3" t="s">
        <v>39</v>
      </c>
      <c r="C41" s="3" t="s">
        <v>209</v>
      </c>
      <c r="D41" s="3">
        <v>40</v>
      </c>
      <c r="E41" s="3">
        <v>173</v>
      </c>
      <c r="F41" s="3">
        <v>83</v>
      </c>
      <c r="G41" s="3">
        <v>0</v>
      </c>
      <c r="H41" s="3">
        <v>0</v>
      </c>
      <c r="I41" s="3">
        <v>0</v>
      </c>
      <c r="J41" s="3">
        <v>90</v>
      </c>
      <c r="K41" s="3">
        <v>0</v>
      </c>
      <c r="L41" s="3">
        <v>0</v>
      </c>
      <c r="M41" s="3">
        <v>0</v>
      </c>
    </row>
    <row r="42" spans="1:13" x14ac:dyDescent="0.3">
      <c r="A42" s="1">
        <v>67</v>
      </c>
      <c r="B42" s="1" t="s">
        <v>132</v>
      </c>
      <c r="C42" s="1" t="s">
        <v>242</v>
      </c>
      <c r="D42" s="1">
        <v>40</v>
      </c>
      <c r="E42" s="1">
        <v>173</v>
      </c>
      <c r="F42" s="1">
        <v>0</v>
      </c>
      <c r="G42" s="1">
        <v>85</v>
      </c>
      <c r="H42" s="1">
        <v>0</v>
      </c>
      <c r="I42" s="1">
        <v>0</v>
      </c>
      <c r="J42" s="1">
        <v>88</v>
      </c>
      <c r="K42" s="1">
        <v>0</v>
      </c>
      <c r="L42" s="1">
        <v>0</v>
      </c>
      <c r="M42" s="1">
        <v>0</v>
      </c>
    </row>
    <row r="43" spans="1:13" x14ac:dyDescent="0.3">
      <c r="A43" s="3">
        <v>36</v>
      </c>
      <c r="B43" s="3" t="s">
        <v>151</v>
      </c>
      <c r="C43" s="3" t="s">
        <v>256</v>
      </c>
      <c r="D43" s="3">
        <v>42</v>
      </c>
      <c r="E43" s="3">
        <v>172</v>
      </c>
      <c r="F43" s="3">
        <v>0</v>
      </c>
      <c r="G43" s="3">
        <v>85</v>
      </c>
      <c r="H43" s="3">
        <v>0</v>
      </c>
      <c r="I43" s="3">
        <v>0</v>
      </c>
      <c r="J43" s="3">
        <v>87</v>
      </c>
      <c r="K43" s="3">
        <v>0</v>
      </c>
      <c r="L43" s="3">
        <v>0</v>
      </c>
      <c r="M43" s="3">
        <v>0</v>
      </c>
    </row>
    <row r="44" spans="1:13" x14ac:dyDescent="0.3">
      <c r="A44" s="1">
        <v>292</v>
      </c>
      <c r="B44" s="1" t="s">
        <v>110</v>
      </c>
      <c r="C44" s="1" t="s">
        <v>272</v>
      </c>
      <c r="D44" s="1">
        <v>42</v>
      </c>
      <c r="E44" s="1">
        <v>172</v>
      </c>
      <c r="F44" s="1">
        <v>81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91</v>
      </c>
      <c r="M44" s="1">
        <v>0</v>
      </c>
    </row>
    <row r="45" spans="1:13" x14ac:dyDescent="0.3">
      <c r="A45" s="3">
        <v>35</v>
      </c>
      <c r="B45" s="3" t="s">
        <v>151</v>
      </c>
      <c r="C45" s="3" t="s">
        <v>255</v>
      </c>
      <c r="D45" s="3">
        <v>44</v>
      </c>
      <c r="E45" s="3">
        <v>171</v>
      </c>
      <c r="F45" s="3">
        <v>0</v>
      </c>
      <c r="G45" s="3">
        <v>0</v>
      </c>
      <c r="H45" s="3">
        <v>84</v>
      </c>
      <c r="I45" s="3">
        <v>0</v>
      </c>
      <c r="J45" s="3">
        <v>0</v>
      </c>
      <c r="K45" s="3">
        <v>0</v>
      </c>
      <c r="L45" s="3">
        <v>87</v>
      </c>
      <c r="M45" s="3">
        <v>0</v>
      </c>
    </row>
    <row r="46" spans="1:13" x14ac:dyDescent="0.3">
      <c r="A46" s="1">
        <v>128</v>
      </c>
      <c r="B46" s="1" t="s">
        <v>71</v>
      </c>
      <c r="C46" s="1" t="s">
        <v>219</v>
      </c>
      <c r="D46" s="1">
        <v>45</v>
      </c>
      <c r="E46" s="1">
        <v>170</v>
      </c>
      <c r="F46" s="1">
        <v>79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91</v>
      </c>
      <c r="M46" s="1">
        <v>0</v>
      </c>
    </row>
    <row r="47" spans="1:13" x14ac:dyDescent="0.3">
      <c r="A47" s="3">
        <v>129</v>
      </c>
      <c r="B47" s="3" t="s">
        <v>71</v>
      </c>
      <c r="C47" s="3" t="s">
        <v>220</v>
      </c>
      <c r="D47" s="3">
        <v>45</v>
      </c>
      <c r="E47" s="3">
        <v>170</v>
      </c>
      <c r="F47" s="3">
        <v>0</v>
      </c>
      <c r="G47" s="3">
        <v>87</v>
      </c>
      <c r="H47" s="3">
        <v>0</v>
      </c>
      <c r="I47" s="3">
        <v>83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3">
      <c r="A48" s="1">
        <v>132</v>
      </c>
      <c r="B48" s="1" t="s">
        <v>71</v>
      </c>
      <c r="C48" s="1" t="s">
        <v>223</v>
      </c>
      <c r="D48" s="1">
        <v>45</v>
      </c>
      <c r="E48" s="1">
        <v>170</v>
      </c>
      <c r="F48" s="1">
        <v>0</v>
      </c>
      <c r="G48" s="1">
        <v>90</v>
      </c>
      <c r="H48" s="1">
        <v>0</v>
      </c>
      <c r="I48" s="1">
        <v>0</v>
      </c>
      <c r="J48" s="1">
        <v>80</v>
      </c>
      <c r="K48" s="1">
        <v>0</v>
      </c>
      <c r="L48" s="1">
        <v>0</v>
      </c>
      <c r="M48" s="1">
        <v>0</v>
      </c>
    </row>
    <row r="49" spans="1:13" x14ac:dyDescent="0.3">
      <c r="A49" s="3">
        <v>66</v>
      </c>
      <c r="B49" s="3" t="s">
        <v>122</v>
      </c>
      <c r="C49" s="3" t="s">
        <v>241</v>
      </c>
      <c r="D49" s="3">
        <v>45</v>
      </c>
      <c r="E49" s="3">
        <v>170</v>
      </c>
      <c r="F49" s="3">
        <v>0</v>
      </c>
      <c r="G49" s="3">
        <v>0</v>
      </c>
      <c r="H49" s="3">
        <v>85</v>
      </c>
      <c r="I49" s="3">
        <v>0</v>
      </c>
      <c r="J49" s="3">
        <v>0</v>
      </c>
      <c r="K49" s="3">
        <v>0</v>
      </c>
      <c r="L49" s="3">
        <v>85</v>
      </c>
      <c r="M49" s="3">
        <v>0</v>
      </c>
    </row>
    <row r="50" spans="1:13" x14ac:dyDescent="0.3">
      <c r="A50" s="1">
        <v>287</v>
      </c>
      <c r="B50" s="1" t="s">
        <v>105</v>
      </c>
      <c r="C50" s="1" t="s">
        <v>261</v>
      </c>
      <c r="D50" s="1">
        <v>45</v>
      </c>
      <c r="E50" s="1">
        <v>170</v>
      </c>
      <c r="F50" s="1">
        <v>0</v>
      </c>
      <c r="G50" s="1">
        <v>76</v>
      </c>
      <c r="H50" s="1">
        <v>0</v>
      </c>
      <c r="I50" s="1">
        <v>0</v>
      </c>
      <c r="J50" s="1">
        <v>0</v>
      </c>
      <c r="K50" s="1">
        <v>0</v>
      </c>
      <c r="L50" s="1">
        <v>94</v>
      </c>
      <c r="M50" s="1">
        <v>0</v>
      </c>
    </row>
    <row r="51" spans="1:13" x14ac:dyDescent="0.3">
      <c r="A51" s="3">
        <v>182</v>
      </c>
      <c r="B51" s="3" t="s">
        <v>142</v>
      </c>
      <c r="C51" s="3" t="s">
        <v>287</v>
      </c>
      <c r="D51" s="3">
        <v>45</v>
      </c>
      <c r="E51" s="3">
        <v>170</v>
      </c>
      <c r="F51" s="3">
        <v>91</v>
      </c>
      <c r="G51" s="3">
        <v>0</v>
      </c>
      <c r="H51" s="3">
        <v>0</v>
      </c>
      <c r="I51" s="3">
        <v>79</v>
      </c>
      <c r="J51" s="3">
        <v>0</v>
      </c>
      <c r="K51" s="3">
        <v>0</v>
      </c>
      <c r="L51" s="3">
        <v>0</v>
      </c>
      <c r="M51" s="3">
        <v>0</v>
      </c>
    </row>
    <row r="52" spans="1:13" x14ac:dyDescent="0.3">
      <c r="A52" s="1">
        <v>126</v>
      </c>
      <c r="B52" s="1" t="s">
        <v>60</v>
      </c>
      <c r="C52" s="1" t="s">
        <v>229</v>
      </c>
      <c r="D52" s="1">
        <v>51</v>
      </c>
      <c r="E52" s="1">
        <v>169</v>
      </c>
      <c r="F52" s="1">
        <v>0</v>
      </c>
      <c r="G52" s="1">
        <v>81</v>
      </c>
      <c r="H52" s="1">
        <v>0</v>
      </c>
      <c r="I52" s="1">
        <v>0</v>
      </c>
      <c r="J52" s="1">
        <v>0</v>
      </c>
      <c r="K52" s="1">
        <v>0</v>
      </c>
      <c r="L52" s="1">
        <v>88</v>
      </c>
      <c r="M52" s="1">
        <v>0</v>
      </c>
    </row>
    <row r="53" spans="1:13" x14ac:dyDescent="0.3">
      <c r="A53" s="3">
        <v>313</v>
      </c>
      <c r="B53" s="3" t="s">
        <v>84</v>
      </c>
      <c r="C53" s="3" t="s">
        <v>233</v>
      </c>
      <c r="D53" s="3">
        <v>51</v>
      </c>
      <c r="E53" s="3">
        <v>169</v>
      </c>
      <c r="F53" s="3">
        <v>0</v>
      </c>
      <c r="G53" s="3">
        <v>0</v>
      </c>
      <c r="H53" s="3">
        <v>93</v>
      </c>
      <c r="I53" s="3">
        <v>0</v>
      </c>
      <c r="J53" s="3">
        <v>76</v>
      </c>
      <c r="K53" s="3">
        <v>0</v>
      </c>
      <c r="L53" s="3">
        <v>0</v>
      </c>
      <c r="M53" s="3">
        <v>0</v>
      </c>
    </row>
    <row r="54" spans="1:13" x14ac:dyDescent="0.3">
      <c r="A54" s="1">
        <v>130</v>
      </c>
      <c r="B54" s="1" t="s">
        <v>71</v>
      </c>
      <c r="C54" s="1" t="s">
        <v>221</v>
      </c>
      <c r="D54" s="1">
        <v>53</v>
      </c>
      <c r="E54" s="1">
        <v>168</v>
      </c>
      <c r="F54" s="1">
        <v>0</v>
      </c>
      <c r="G54" s="1">
        <v>0</v>
      </c>
      <c r="H54" s="1">
        <v>90</v>
      </c>
      <c r="I54" s="1">
        <v>0</v>
      </c>
      <c r="J54" s="1">
        <v>78</v>
      </c>
      <c r="K54" s="1">
        <v>0</v>
      </c>
      <c r="L54" s="1">
        <v>0</v>
      </c>
      <c r="M54" s="1">
        <v>0</v>
      </c>
    </row>
    <row r="55" spans="1:13" x14ac:dyDescent="0.3">
      <c r="A55" s="3">
        <v>239</v>
      </c>
      <c r="B55" s="3" t="s">
        <v>188</v>
      </c>
      <c r="C55" s="3" t="s">
        <v>280</v>
      </c>
      <c r="D55" s="3">
        <v>53</v>
      </c>
      <c r="E55" s="3">
        <v>168</v>
      </c>
      <c r="F55" s="3">
        <v>79</v>
      </c>
      <c r="G55" s="3">
        <v>0</v>
      </c>
      <c r="H55" s="3">
        <v>0</v>
      </c>
      <c r="I55" s="3">
        <v>0</v>
      </c>
      <c r="J55" s="3">
        <v>89</v>
      </c>
      <c r="K55" s="3">
        <v>0</v>
      </c>
      <c r="L55" s="3">
        <v>0</v>
      </c>
      <c r="M55" s="3">
        <v>0</v>
      </c>
    </row>
    <row r="56" spans="1:13" x14ac:dyDescent="0.3">
      <c r="A56" s="1">
        <v>311</v>
      </c>
      <c r="B56" s="1" t="s">
        <v>84</v>
      </c>
      <c r="C56" s="1" t="s">
        <v>231</v>
      </c>
      <c r="D56" s="1">
        <v>55</v>
      </c>
      <c r="E56" s="1">
        <v>167</v>
      </c>
      <c r="F56" s="1">
        <v>88</v>
      </c>
      <c r="G56" s="1">
        <v>0</v>
      </c>
      <c r="H56" s="1">
        <v>0</v>
      </c>
      <c r="I56" s="1">
        <v>0</v>
      </c>
      <c r="J56" s="1">
        <v>79</v>
      </c>
      <c r="K56" s="1">
        <v>0</v>
      </c>
      <c r="L56" s="1">
        <v>0</v>
      </c>
      <c r="M56" s="1">
        <v>0</v>
      </c>
    </row>
    <row r="57" spans="1:13" x14ac:dyDescent="0.3">
      <c r="A57" s="3">
        <v>71</v>
      </c>
      <c r="B57" s="3" t="s">
        <v>132</v>
      </c>
      <c r="C57" s="3" t="s">
        <v>246</v>
      </c>
      <c r="D57" s="3">
        <v>55</v>
      </c>
      <c r="E57" s="3">
        <v>167</v>
      </c>
      <c r="F57" s="3">
        <v>83</v>
      </c>
      <c r="G57" s="3">
        <v>0</v>
      </c>
      <c r="H57" s="3">
        <v>0</v>
      </c>
      <c r="I57" s="3">
        <v>0</v>
      </c>
      <c r="J57" s="3">
        <v>84</v>
      </c>
      <c r="K57" s="3">
        <v>0</v>
      </c>
      <c r="L57" s="3">
        <v>0</v>
      </c>
      <c r="M57" s="3">
        <v>0</v>
      </c>
    </row>
    <row r="58" spans="1:13" x14ac:dyDescent="0.3">
      <c r="A58" s="1">
        <v>145</v>
      </c>
      <c r="B58" s="1" t="s">
        <v>47</v>
      </c>
      <c r="C58" s="1" t="s">
        <v>212</v>
      </c>
      <c r="D58" s="1">
        <v>57</v>
      </c>
      <c r="E58" s="1">
        <v>165</v>
      </c>
      <c r="F58" s="1">
        <v>84</v>
      </c>
      <c r="G58" s="1">
        <v>0</v>
      </c>
      <c r="H58" s="1">
        <v>0</v>
      </c>
      <c r="I58" s="1">
        <v>0</v>
      </c>
      <c r="J58" s="1">
        <v>81</v>
      </c>
      <c r="K58" s="1">
        <v>0</v>
      </c>
      <c r="L58" s="1">
        <v>0</v>
      </c>
      <c r="M58" s="1">
        <v>0</v>
      </c>
    </row>
    <row r="59" spans="1:13" x14ac:dyDescent="0.3">
      <c r="A59" s="3">
        <v>310</v>
      </c>
      <c r="B59" s="3" t="s">
        <v>84</v>
      </c>
      <c r="C59" s="3" t="s">
        <v>230</v>
      </c>
      <c r="D59" s="3">
        <v>58</v>
      </c>
      <c r="E59" s="3">
        <v>164</v>
      </c>
      <c r="F59" s="3">
        <v>0</v>
      </c>
      <c r="G59" s="3">
        <v>86</v>
      </c>
      <c r="H59" s="3">
        <v>0</v>
      </c>
      <c r="I59" s="3">
        <v>78</v>
      </c>
      <c r="J59" s="3">
        <v>0</v>
      </c>
      <c r="K59" s="3">
        <v>0</v>
      </c>
      <c r="L59" s="3">
        <v>0</v>
      </c>
      <c r="M59" s="3">
        <v>0</v>
      </c>
    </row>
    <row r="60" spans="1:13" x14ac:dyDescent="0.3">
      <c r="A60" s="1">
        <v>283</v>
      </c>
      <c r="B60" s="1" t="s">
        <v>105</v>
      </c>
      <c r="C60" s="1" t="s">
        <v>257</v>
      </c>
      <c r="D60" s="1">
        <v>59</v>
      </c>
      <c r="E60" s="1">
        <v>163</v>
      </c>
      <c r="F60" s="1">
        <v>0</v>
      </c>
      <c r="G60" s="1">
        <v>92</v>
      </c>
      <c r="H60" s="1">
        <v>0</v>
      </c>
      <c r="I60" s="1">
        <v>71</v>
      </c>
      <c r="J60" s="1">
        <v>0</v>
      </c>
      <c r="K60" s="1">
        <v>0</v>
      </c>
      <c r="L60" s="1">
        <v>0</v>
      </c>
      <c r="M60" s="1">
        <v>0</v>
      </c>
    </row>
    <row r="61" spans="1:13" x14ac:dyDescent="0.3">
      <c r="A61" s="3">
        <v>235</v>
      </c>
      <c r="B61" s="3" t="s">
        <v>179</v>
      </c>
      <c r="C61" s="3" t="s">
        <v>276</v>
      </c>
      <c r="D61" s="3">
        <v>59</v>
      </c>
      <c r="E61" s="3">
        <v>163</v>
      </c>
      <c r="F61" s="3">
        <v>0</v>
      </c>
      <c r="G61" s="3">
        <v>0</v>
      </c>
      <c r="H61" s="3">
        <v>82</v>
      </c>
      <c r="I61" s="3">
        <v>81</v>
      </c>
      <c r="J61" s="3">
        <v>0</v>
      </c>
      <c r="K61" s="3">
        <v>0</v>
      </c>
      <c r="L61" s="3">
        <v>0</v>
      </c>
      <c r="M61" s="3">
        <v>0</v>
      </c>
    </row>
    <row r="62" spans="1:13" x14ac:dyDescent="0.3">
      <c r="A62" s="1">
        <v>213</v>
      </c>
      <c r="B62" s="1" t="s">
        <v>142</v>
      </c>
      <c r="C62" s="1" t="s">
        <v>290</v>
      </c>
      <c r="D62" s="1">
        <v>61</v>
      </c>
      <c r="E62" s="1">
        <v>162</v>
      </c>
      <c r="F62" s="1">
        <v>79</v>
      </c>
      <c r="G62" s="1">
        <v>0</v>
      </c>
      <c r="H62" s="1">
        <v>83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x14ac:dyDescent="0.3">
      <c r="A63" s="3">
        <v>284</v>
      </c>
      <c r="B63" s="3" t="s">
        <v>105</v>
      </c>
      <c r="C63" s="3" t="s">
        <v>258</v>
      </c>
      <c r="D63" s="3">
        <v>62</v>
      </c>
      <c r="E63" s="3">
        <v>161</v>
      </c>
      <c r="F63" s="3">
        <v>75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86</v>
      </c>
      <c r="M63" s="3">
        <v>0</v>
      </c>
    </row>
    <row r="64" spans="1:13" x14ac:dyDescent="0.3">
      <c r="A64" s="1">
        <v>295</v>
      </c>
      <c r="B64" s="1" t="s">
        <v>168</v>
      </c>
      <c r="C64" s="1" t="s">
        <v>263</v>
      </c>
      <c r="D64" s="1">
        <v>62</v>
      </c>
      <c r="E64" s="1">
        <v>161</v>
      </c>
      <c r="F64" s="1">
        <v>76</v>
      </c>
      <c r="G64" s="1">
        <v>0</v>
      </c>
      <c r="H64" s="1">
        <v>0</v>
      </c>
      <c r="I64" s="1">
        <v>85</v>
      </c>
      <c r="J64" s="1">
        <v>0</v>
      </c>
      <c r="K64" s="1">
        <v>0</v>
      </c>
      <c r="L64" s="1">
        <v>0</v>
      </c>
      <c r="M64" s="1">
        <v>0</v>
      </c>
    </row>
    <row r="65" spans="1:13" x14ac:dyDescent="0.3">
      <c r="A65" s="3">
        <v>68</v>
      </c>
      <c r="B65" s="3" t="s">
        <v>132</v>
      </c>
      <c r="C65" s="3" t="s">
        <v>243</v>
      </c>
      <c r="D65" s="3">
        <v>64</v>
      </c>
      <c r="E65" s="3">
        <v>160</v>
      </c>
      <c r="F65" s="3">
        <v>0</v>
      </c>
      <c r="G65" s="3">
        <v>78</v>
      </c>
      <c r="H65" s="3">
        <v>0</v>
      </c>
      <c r="I65" s="3">
        <v>0</v>
      </c>
      <c r="J65" s="3">
        <v>0</v>
      </c>
      <c r="K65" s="3">
        <v>0</v>
      </c>
      <c r="L65" s="3">
        <v>82</v>
      </c>
      <c r="M65" s="3">
        <v>0</v>
      </c>
    </row>
    <row r="66" spans="1:13" x14ac:dyDescent="0.3">
      <c r="A66" s="1">
        <v>52</v>
      </c>
      <c r="B66" s="1" t="s">
        <v>133</v>
      </c>
      <c r="C66" s="1" t="s">
        <v>250</v>
      </c>
      <c r="D66" s="1">
        <v>64</v>
      </c>
      <c r="E66" s="1">
        <v>160</v>
      </c>
      <c r="F66" s="1">
        <v>0</v>
      </c>
      <c r="G66" s="1">
        <v>0</v>
      </c>
      <c r="H66" s="1">
        <v>80</v>
      </c>
      <c r="I66" s="1">
        <v>0</v>
      </c>
      <c r="J66" s="1">
        <v>0</v>
      </c>
      <c r="K66" s="1">
        <v>0</v>
      </c>
      <c r="L66" s="1">
        <v>80</v>
      </c>
      <c r="M66" s="1">
        <v>0</v>
      </c>
    </row>
    <row r="67" spans="1:13" x14ac:dyDescent="0.3">
      <c r="A67" s="3">
        <v>312</v>
      </c>
      <c r="B67" s="3" t="s">
        <v>84</v>
      </c>
      <c r="C67" s="3" t="s">
        <v>232</v>
      </c>
      <c r="D67" s="3">
        <v>66</v>
      </c>
      <c r="E67" s="3">
        <v>158</v>
      </c>
      <c r="F67" s="3">
        <v>73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85</v>
      </c>
      <c r="M67" s="3">
        <v>0</v>
      </c>
    </row>
    <row r="68" spans="1:13" x14ac:dyDescent="0.3">
      <c r="A68" s="1">
        <v>314</v>
      </c>
      <c r="B68" s="1" t="s">
        <v>84</v>
      </c>
      <c r="C68" s="1" t="s">
        <v>234</v>
      </c>
      <c r="D68" s="1">
        <v>66</v>
      </c>
      <c r="E68" s="1">
        <v>158</v>
      </c>
      <c r="F68" s="1">
        <v>0</v>
      </c>
      <c r="G68" s="1">
        <v>0</v>
      </c>
      <c r="H68" s="1">
        <v>81</v>
      </c>
      <c r="I68" s="1">
        <v>77</v>
      </c>
      <c r="J68" s="1">
        <v>0</v>
      </c>
      <c r="K68" s="1">
        <v>0</v>
      </c>
      <c r="L68" s="1">
        <v>0</v>
      </c>
      <c r="M68" s="1">
        <v>0</v>
      </c>
    </row>
    <row r="69" spans="1:13" x14ac:dyDescent="0.3">
      <c r="A69" s="3">
        <v>285</v>
      </c>
      <c r="B69" s="3" t="s">
        <v>105</v>
      </c>
      <c r="C69" s="3" t="s">
        <v>259</v>
      </c>
      <c r="D69" s="3">
        <v>66</v>
      </c>
      <c r="E69" s="3">
        <v>158</v>
      </c>
      <c r="F69" s="3">
        <v>72</v>
      </c>
      <c r="G69" s="3">
        <v>0</v>
      </c>
      <c r="H69" s="3">
        <v>0</v>
      </c>
      <c r="I69" s="3">
        <v>86</v>
      </c>
      <c r="J69" s="3">
        <v>0</v>
      </c>
      <c r="K69" s="3">
        <v>0</v>
      </c>
      <c r="L69" s="3">
        <v>0</v>
      </c>
      <c r="M69" s="3">
        <v>0</v>
      </c>
    </row>
    <row r="70" spans="1:13" x14ac:dyDescent="0.3">
      <c r="A70" s="1">
        <v>70</v>
      </c>
      <c r="B70" s="1" t="s">
        <v>132</v>
      </c>
      <c r="C70" s="1" t="s">
        <v>245</v>
      </c>
      <c r="D70" s="1">
        <v>69</v>
      </c>
      <c r="E70" s="1">
        <v>156</v>
      </c>
      <c r="F70" s="1">
        <v>81</v>
      </c>
      <c r="G70" s="1">
        <v>0</v>
      </c>
      <c r="H70" s="1">
        <v>0</v>
      </c>
      <c r="I70" s="1">
        <v>75</v>
      </c>
      <c r="J70" s="1">
        <v>0</v>
      </c>
      <c r="K70" s="1">
        <v>0</v>
      </c>
      <c r="L70" s="1">
        <v>0</v>
      </c>
      <c r="M70" s="1">
        <v>0</v>
      </c>
    </row>
    <row r="71" spans="1:13" x14ac:dyDescent="0.3">
      <c r="A71" s="3">
        <v>185</v>
      </c>
      <c r="B71" s="3" t="s">
        <v>142</v>
      </c>
      <c r="C71" s="3" t="s">
        <v>291</v>
      </c>
      <c r="D71" s="3">
        <v>69</v>
      </c>
      <c r="E71" s="3">
        <v>156</v>
      </c>
      <c r="F71" s="3">
        <v>0</v>
      </c>
      <c r="G71" s="3">
        <v>0</v>
      </c>
      <c r="H71" s="3">
        <v>77</v>
      </c>
      <c r="I71" s="3">
        <v>0</v>
      </c>
      <c r="J71" s="3">
        <v>0</v>
      </c>
      <c r="K71" s="3">
        <v>0</v>
      </c>
      <c r="L71" s="3">
        <v>79</v>
      </c>
      <c r="M71" s="3">
        <v>0</v>
      </c>
    </row>
    <row r="72" spans="1:13" x14ac:dyDescent="0.3">
      <c r="A72" s="1">
        <v>32</v>
      </c>
      <c r="B72" s="1" t="s">
        <v>151</v>
      </c>
      <c r="C72" s="1" t="s">
        <v>252</v>
      </c>
      <c r="D72" s="1">
        <v>71</v>
      </c>
      <c r="E72" s="1">
        <v>155</v>
      </c>
      <c r="F72" s="1">
        <v>0</v>
      </c>
      <c r="G72" s="1">
        <v>83</v>
      </c>
      <c r="H72" s="1">
        <v>0</v>
      </c>
      <c r="I72" s="1">
        <v>72</v>
      </c>
      <c r="J72" s="1">
        <v>0</v>
      </c>
      <c r="K72" s="1">
        <v>0</v>
      </c>
      <c r="L72" s="1">
        <v>0</v>
      </c>
      <c r="M72" s="1">
        <v>0</v>
      </c>
    </row>
    <row r="73" spans="1:13" x14ac:dyDescent="0.3">
      <c r="A73" s="3">
        <v>88</v>
      </c>
      <c r="B73" s="3" t="s">
        <v>157</v>
      </c>
      <c r="C73" s="3" t="s">
        <v>268</v>
      </c>
      <c r="D73" s="3">
        <v>71</v>
      </c>
      <c r="E73" s="3">
        <v>155</v>
      </c>
      <c r="F73" s="3">
        <v>74</v>
      </c>
      <c r="G73" s="3">
        <v>0</v>
      </c>
      <c r="H73" s="3">
        <v>0</v>
      </c>
      <c r="I73" s="3">
        <v>81</v>
      </c>
      <c r="J73" s="3">
        <v>0</v>
      </c>
      <c r="K73" s="3">
        <v>0</v>
      </c>
      <c r="L73" s="3">
        <v>0</v>
      </c>
      <c r="M73" s="3">
        <v>0</v>
      </c>
    </row>
    <row r="74" spans="1:13" x14ac:dyDescent="0.3">
      <c r="A74" s="1">
        <v>242</v>
      </c>
      <c r="B74" s="1" t="s">
        <v>188</v>
      </c>
      <c r="C74" s="1" t="s">
        <v>283</v>
      </c>
      <c r="D74" s="1">
        <v>71</v>
      </c>
      <c r="E74" s="1">
        <v>155</v>
      </c>
      <c r="F74" s="1">
        <v>0</v>
      </c>
      <c r="G74" s="1">
        <v>77</v>
      </c>
      <c r="H74" s="1">
        <v>0</v>
      </c>
      <c r="I74" s="1">
        <v>0</v>
      </c>
      <c r="J74" s="1">
        <v>0</v>
      </c>
      <c r="K74" s="1">
        <v>0</v>
      </c>
      <c r="L74" s="1">
        <v>78</v>
      </c>
      <c r="M74" s="1">
        <v>0</v>
      </c>
    </row>
    <row r="75" spans="1:13" x14ac:dyDescent="0.3">
      <c r="A75" s="3">
        <v>244</v>
      </c>
      <c r="B75" s="3" t="s">
        <v>188</v>
      </c>
      <c r="C75" s="3" t="s">
        <v>285</v>
      </c>
      <c r="D75" s="3">
        <v>71</v>
      </c>
      <c r="E75" s="3">
        <v>155</v>
      </c>
      <c r="F75" s="3">
        <v>0</v>
      </c>
      <c r="G75" s="3">
        <v>0</v>
      </c>
      <c r="H75" s="3">
        <v>74</v>
      </c>
      <c r="I75" s="3">
        <v>0</v>
      </c>
      <c r="J75" s="3">
        <v>0</v>
      </c>
      <c r="K75" s="3">
        <v>0</v>
      </c>
      <c r="L75" s="3">
        <v>81</v>
      </c>
      <c r="M75" s="3">
        <v>0</v>
      </c>
    </row>
    <row r="76" spans="1:13" x14ac:dyDescent="0.3">
      <c r="A76" s="1">
        <v>69</v>
      </c>
      <c r="B76" s="1" t="s">
        <v>132</v>
      </c>
      <c r="C76" s="1" t="s">
        <v>244</v>
      </c>
      <c r="D76" s="1">
        <v>75</v>
      </c>
      <c r="E76" s="1">
        <v>154</v>
      </c>
      <c r="F76" s="1">
        <v>0</v>
      </c>
      <c r="G76" s="1">
        <v>0</v>
      </c>
      <c r="H76" s="1">
        <v>79</v>
      </c>
      <c r="I76" s="1">
        <v>75</v>
      </c>
      <c r="J76" s="1">
        <v>0</v>
      </c>
      <c r="K76" s="1">
        <v>0</v>
      </c>
      <c r="L76" s="1">
        <v>0</v>
      </c>
      <c r="M76" s="1">
        <v>0</v>
      </c>
    </row>
    <row r="77" spans="1:13" x14ac:dyDescent="0.3">
      <c r="A77" s="3">
        <v>289</v>
      </c>
      <c r="B77" s="3" t="s">
        <v>110</v>
      </c>
      <c r="C77" s="3" t="s">
        <v>270</v>
      </c>
      <c r="D77" s="3">
        <v>75</v>
      </c>
      <c r="E77" s="3">
        <v>154</v>
      </c>
      <c r="F77" s="3">
        <v>0</v>
      </c>
      <c r="G77" s="3">
        <v>80</v>
      </c>
      <c r="H77" s="3">
        <v>0</v>
      </c>
      <c r="I77" s="3">
        <v>0</v>
      </c>
      <c r="J77" s="3">
        <v>74</v>
      </c>
      <c r="K77" s="3">
        <v>0</v>
      </c>
      <c r="L77" s="3">
        <v>0</v>
      </c>
      <c r="M77" s="3">
        <v>0</v>
      </c>
    </row>
    <row r="78" spans="1:13" x14ac:dyDescent="0.3">
      <c r="A78" s="1">
        <v>243</v>
      </c>
      <c r="B78" s="1" t="s">
        <v>188</v>
      </c>
      <c r="C78" s="1" t="s">
        <v>284</v>
      </c>
      <c r="D78" s="1">
        <v>75</v>
      </c>
      <c r="E78" s="1">
        <v>154</v>
      </c>
      <c r="F78" s="1">
        <v>0</v>
      </c>
      <c r="G78" s="1">
        <v>0</v>
      </c>
      <c r="H78" s="1">
        <v>78</v>
      </c>
      <c r="I78" s="1">
        <v>76</v>
      </c>
      <c r="J78" s="1">
        <v>0</v>
      </c>
      <c r="K78" s="1">
        <v>0</v>
      </c>
      <c r="L78" s="1">
        <v>0</v>
      </c>
      <c r="M78" s="1">
        <v>0</v>
      </c>
    </row>
    <row r="79" spans="1:13" x14ac:dyDescent="0.3">
      <c r="A79" s="3">
        <v>290</v>
      </c>
      <c r="B79" s="3" t="s">
        <v>110</v>
      </c>
      <c r="C79" s="3" t="s">
        <v>271</v>
      </c>
      <c r="D79" s="3">
        <v>78</v>
      </c>
      <c r="E79" s="3">
        <v>152</v>
      </c>
      <c r="F79" s="3">
        <v>0</v>
      </c>
      <c r="G79" s="3">
        <v>0</v>
      </c>
      <c r="H79" s="3">
        <v>75</v>
      </c>
      <c r="I79" s="3">
        <v>0</v>
      </c>
      <c r="J79" s="3">
        <v>77</v>
      </c>
      <c r="K79" s="3">
        <v>0</v>
      </c>
      <c r="L79" s="3">
        <v>0</v>
      </c>
      <c r="M79" s="3">
        <v>0</v>
      </c>
    </row>
    <row r="80" spans="1:13" x14ac:dyDescent="0.3">
      <c r="A80" s="1">
        <v>241</v>
      </c>
      <c r="B80" s="1" t="s">
        <v>188</v>
      </c>
      <c r="C80" s="1" t="s">
        <v>282</v>
      </c>
      <c r="D80" s="1">
        <v>78</v>
      </c>
      <c r="E80" s="1">
        <v>152</v>
      </c>
      <c r="F80" s="1">
        <v>0</v>
      </c>
      <c r="G80" s="1">
        <v>79</v>
      </c>
      <c r="H80" s="1">
        <v>0</v>
      </c>
      <c r="I80" s="1">
        <v>73</v>
      </c>
      <c r="J80" s="1">
        <v>0</v>
      </c>
      <c r="K80" s="1">
        <v>0</v>
      </c>
      <c r="L80" s="1">
        <v>0</v>
      </c>
      <c r="M80" s="1">
        <v>0</v>
      </c>
    </row>
    <row r="81" spans="1:13" x14ac:dyDescent="0.3">
      <c r="A81" s="3">
        <v>154</v>
      </c>
      <c r="B81" s="3" t="s">
        <v>39</v>
      </c>
      <c r="C81" s="3" t="s">
        <v>211</v>
      </c>
      <c r="D81" s="3">
        <v>80</v>
      </c>
      <c r="E81" s="3">
        <v>149</v>
      </c>
      <c r="F81" s="3">
        <v>0</v>
      </c>
      <c r="G81" s="3">
        <v>0</v>
      </c>
      <c r="H81" s="3">
        <v>76</v>
      </c>
      <c r="I81" s="3">
        <v>0</v>
      </c>
      <c r="J81" s="3">
        <v>73</v>
      </c>
      <c r="K81" s="3">
        <v>0</v>
      </c>
      <c r="L81" s="3">
        <v>0</v>
      </c>
      <c r="M81" s="3">
        <v>0</v>
      </c>
    </row>
    <row r="82" spans="1:13" x14ac:dyDescent="0.3">
      <c r="A82" s="1">
        <v>240</v>
      </c>
      <c r="B82" s="1" t="s">
        <v>188</v>
      </c>
      <c r="C82" s="1" t="s">
        <v>281</v>
      </c>
      <c r="D82" s="1">
        <v>81</v>
      </c>
      <c r="E82" s="1">
        <v>147</v>
      </c>
      <c r="F82" s="1">
        <v>72</v>
      </c>
      <c r="G82" s="1">
        <v>0</v>
      </c>
      <c r="H82" s="1">
        <v>0</v>
      </c>
      <c r="I82" s="1">
        <v>0</v>
      </c>
      <c r="J82" s="1">
        <v>75</v>
      </c>
      <c r="K82" s="1">
        <v>0</v>
      </c>
      <c r="L82" s="1">
        <v>0</v>
      </c>
      <c r="M82" s="1">
        <v>0</v>
      </c>
    </row>
    <row r="83" spans="1:13" x14ac:dyDescent="0.3">
      <c r="A83" s="3">
        <v>50</v>
      </c>
      <c r="B83" s="3" t="s">
        <v>133</v>
      </c>
      <c r="C83" s="3" t="s">
        <v>248</v>
      </c>
      <c r="D83" s="3">
        <v>82</v>
      </c>
      <c r="E83" s="3">
        <v>144</v>
      </c>
      <c r="F83" s="3">
        <v>0</v>
      </c>
      <c r="G83" s="3">
        <v>75</v>
      </c>
      <c r="H83" s="3">
        <v>0</v>
      </c>
      <c r="I83" s="3">
        <v>69</v>
      </c>
      <c r="J83" s="3">
        <v>0</v>
      </c>
      <c r="K83" s="3">
        <v>0</v>
      </c>
      <c r="L83" s="3">
        <v>0</v>
      </c>
      <c r="M83" s="3">
        <v>0</v>
      </c>
    </row>
    <row r="84" spans="1:13" x14ac:dyDescent="0.3">
      <c r="A84" s="1">
        <v>286</v>
      </c>
      <c r="B84" s="1" t="s">
        <v>105</v>
      </c>
      <c r="C84" s="1" t="s">
        <v>260</v>
      </c>
      <c r="D84" s="1">
        <v>83</v>
      </c>
      <c r="E84" s="1">
        <v>143</v>
      </c>
      <c r="F84" s="1">
        <v>0</v>
      </c>
      <c r="G84" s="1">
        <v>0</v>
      </c>
      <c r="H84" s="1">
        <v>73</v>
      </c>
      <c r="I84" s="1">
        <v>70</v>
      </c>
      <c r="J84" s="1">
        <v>0</v>
      </c>
      <c r="K84" s="1">
        <v>0</v>
      </c>
      <c r="L84" s="1">
        <v>0</v>
      </c>
      <c r="M84" s="1">
        <v>0</v>
      </c>
    </row>
    <row r="85" spans="1:13" x14ac:dyDescent="0.3">
      <c r="A85" s="3">
        <v>293</v>
      </c>
      <c r="B85" s="3" t="s">
        <v>110</v>
      </c>
      <c r="C85" s="3" t="s">
        <v>273</v>
      </c>
      <c r="D85" s="3">
        <v>84</v>
      </c>
      <c r="E85" s="3">
        <v>81</v>
      </c>
      <c r="F85" s="3">
        <v>0</v>
      </c>
      <c r="G85" s="3">
        <v>0</v>
      </c>
      <c r="H85" s="3">
        <v>0</v>
      </c>
      <c r="I85" s="3">
        <v>81</v>
      </c>
      <c r="J85" s="3">
        <v>0</v>
      </c>
      <c r="K85" s="3">
        <v>0</v>
      </c>
      <c r="L85" s="3">
        <v>0</v>
      </c>
      <c r="M85" s="3">
        <v>0</v>
      </c>
    </row>
  </sheetData>
  <autoFilter ref="A1:M85" xr:uid="{AF29BFC3-E10B-4CE2-964C-C70C24858EE8}">
    <sortState xmlns:xlrd2="http://schemas.microsoft.com/office/spreadsheetml/2017/richdata2" ref="A2:M85">
      <sortCondition ref="D1:D85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85"/>
  <sheetViews>
    <sheetView workbookViewId="0">
      <selection activeCell="A4" sqref="A4:XFD85"/>
    </sheetView>
  </sheetViews>
  <sheetFormatPr defaultRowHeight="14.4" x14ac:dyDescent="0.3"/>
  <cols>
    <col min="1" max="1" width="9.33203125" bestFit="1" customWidth="1"/>
    <col min="2" max="2" width="26.33203125" bestFit="1" customWidth="1"/>
    <col min="3" max="3" width="22.77734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34</v>
      </c>
      <c r="I1" s="4" t="s">
        <v>28</v>
      </c>
      <c r="J1" s="4" t="s">
        <v>29</v>
      </c>
      <c r="K1" s="4" t="s">
        <v>38</v>
      </c>
      <c r="L1" s="4" t="s">
        <v>30</v>
      </c>
      <c r="M1" s="4" t="s">
        <v>31</v>
      </c>
    </row>
    <row r="2" spans="1:13" x14ac:dyDescent="0.3">
      <c r="A2" s="1">
        <v>122</v>
      </c>
      <c r="B2" s="1" t="s">
        <v>60</v>
      </c>
      <c r="C2" s="1" t="s">
        <v>225</v>
      </c>
      <c r="D2" s="1">
        <v>1</v>
      </c>
      <c r="E2" s="1">
        <v>200</v>
      </c>
      <c r="F2" s="1">
        <v>0</v>
      </c>
      <c r="G2" s="1">
        <v>0</v>
      </c>
      <c r="H2" s="1">
        <v>88.2</v>
      </c>
      <c r="I2" s="1">
        <v>2.2200000000000002</v>
      </c>
      <c r="J2" s="1">
        <v>0</v>
      </c>
      <c r="K2" s="1">
        <v>0</v>
      </c>
      <c r="L2" s="1">
        <v>0</v>
      </c>
      <c r="M2" s="1">
        <v>0</v>
      </c>
    </row>
    <row r="3" spans="1:13" x14ac:dyDescent="0.3">
      <c r="A3" s="3">
        <v>147</v>
      </c>
      <c r="B3" s="3" t="s">
        <v>47</v>
      </c>
      <c r="C3" s="3" t="s">
        <v>214</v>
      </c>
      <c r="D3" s="3">
        <v>2</v>
      </c>
      <c r="E3" s="3">
        <v>199</v>
      </c>
      <c r="F3" s="3">
        <v>0</v>
      </c>
      <c r="G3" s="3">
        <v>56.6</v>
      </c>
      <c r="H3" s="3">
        <v>0</v>
      </c>
      <c r="I3" s="3">
        <v>0</v>
      </c>
      <c r="J3" s="3">
        <v>6.62</v>
      </c>
      <c r="K3" s="3">
        <v>0</v>
      </c>
      <c r="L3" s="3">
        <v>0</v>
      </c>
      <c r="M3" s="3">
        <v>0</v>
      </c>
    </row>
    <row r="4" spans="1:13" x14ac:dyDescent="0.3">
      <c r="A4" s="1">
        <v>61</v>
      </c>
      <c r="B4" s="1" t="s">
        <v>122</v>
      </c>
      <c r="C4" s="1" t="s">
        <v>236</v>
      </c>
      <c r="D4" s="1">
        <v>3</v>
      </c>
      <c r="E4" s="1">
        <v>198</v>
      </c>
      <c r="F4" s="1">
        <v>0</v>
      </c>
      <c r="G4" s="1">
        <v>0</v>
      </c>
      <c r="H4" s="1">
        <v>90.4</v>
      </c>
      <c r="I4" s="1">
        <v>0</v>
      </c>
      <c r="J4" s="1">
        <v>6.84</v>
      </c>
      <c r="K4" s="1">
        <v>0</v>
      </c>
      <c r="L4" s="1">
        <v>0</v>
      </c>
      <c r="M4" s="1">
        <v>0</v>
      </c>
    </row>
    <row r="5" spans="1:13" x14ac:dyDescent="0.3">
      <c r="A5" s="3">
        <v>296</v>
      </c>
      <c r="B5" s="3" t="s">
        <v>168</v>
      </c>
      <c r="C5" s="3" t="s">
        <v>264</v>
      </c>
      <c r="D5" s="3">
        <v>4</v>
      </c>
      <c r="E5" s="3">
        <v>197</v>
      </c>
      <c r="F5" s="3">
        <v>0</v>
      </c>
      <c r="G5" s="3">
        <v>0</v>
      </c>
      <c r="H5" s="3">
        <v>89.7</v>
      </c>
      <c r="I5" s="3">
        <v>0</v>
      </c>
      <c r="J5" s="3">
        <v>6.28</v>
      </c>
      <c r="K5" s="3">
        <v>0</v>
      </c>
      <c r="L5" s="3">
        <v>0</v>
      </c>
      <c r="M5" s="3">
        <v>0</v>
      </c>
    </row>
    <row r="6" spans="1:13" x14ac:dyDescent="0.3">
      <c r="A6" s="1">
        <v>49</v>
      </c>
      <c r="B6" s="1" t="s">
        <v>133</v>
      </c>
      <c r="C6" s="1" t="s">
        <v>247</v>
      </c>
      <c r="D6" s="1">
        <v>5</v>
      </c>
      <c r="E6" s="1">
        <v>194</v>
      </c>
      <c r="F6" s="1">
        <v>27</v>
      </c>
      <c r="G6" s="1">
        <v>0</v>
      </c>
      <c r="H6" s="1">
        <v>0</v>
      </c>
      <c r="I6" s="1">
        <v>2.1</v>
      </c>
      <c r="J6" s="1">
        <v>0</v>
      </c>
      <c r="K6" s="1">
        <v>0</v>
      </c>
      <c r="L6" s="1">
        <v>0</v>
      </c>
      <c r="M6" s="1">
        <v>0</v>
      </c>
    </row>
    <row r="7" spans="1:13" x14ac:dyDescent="0.3">
      <c r="A7" s="3">
        <v>51</v>
      </c>
      <c r="B7" s="3" t="s">
        <v>133</v>
      </c>
      <c r="C7" s="3" t="s">
        <v>249</v>
      </c>
      <c r="D7" s="3">
        <v>5</v>
      </c>
      <c r="E7" s="3">
        <v>194</v>
      </c>
      <c r="F7" s="3">
        <v>26</v>
      </c>
      <c r="G7" s="3">
        <v>0</v>
      </c>
      <c r="H7" s="3">
        <v>0</v>
      </c>
      <c r="I7" s="3">
        <v>0</v>
      </c>
      <c r="J7" s="3">
        <v>5.71</v>
      </c>
      <c r="K7" s="3">
        <v>0</v>
      </c>
      <c r="L7" s="3">
        <v>0</v>
      </c>
      <c r="M7" s="3">
        <v>0</v>
      </c>
    </row>
    <row r="8" spans="1:13" x14ac:dyDescent="0.3">
      <c r="A8" s="1">
        <v>183</v>
      </c>
      <c r="B8" s="1" t="s">
        <v>142</v>
      </c>
      <c r="C8" s="1" t="s">
        <v>289</v>
      </c>
      <c r="D8" s="1">
        <v>7</v>
      </c>
      <c r="E8" s="1">
        <v>193</v>
      </c>
      <c r="F8" s="1">
        <v>0</v>
      </c>
      <c r="G8" s="1">
        <v>0</v>
      </c>
      <c r="H8" s="1">
        <v>94.3</v>
      </c>
      <c r="I8" s="1">
        <v>0</v>
      </c>
      <c r="J8" s="1">
        <v>6</v>
      </c>
      <c r="K8" s="1">
        <v>0</v>
      </c>
      <c r="L8" s="1">
        <v>0</v>
      </c>
      <c r="M8" s="1">
        <v>0</v>
      </c>
    </row>
    <row r="9" spans="1:13" x14ac:dyDescent="0.3">
      <c r="A9" s="3">
        <v>148</v>
      </c>
      <c r="B9" s="3" t="s">
        <v>47</v>
      </c>
      <c r="C9" s="3" t="s">
        <v>215</v>
      </c>
      <c r="D9" s="3">
        <v>8</v>
      </c>
      <c r="E9" s="3">
        <v>192</v>
      </c>
      <c r="F9" s="3">
        <v>0</v>
      </c>
      <c r="G9" s="3">
        <v>58.1</v>
      </c>
      <c r="H9" s="3">
        <v>0</v>
      </c>
      <c r="I9" s="3">
        <v>2.14</v>
      </c>
      <c r="J9" s="3">
        <v>0</v>
      </c>
      <c r="K9" s="3">
        <v>0</v>
      </c>
      <c r="L9" s="3">
        <v>0</v>
      </c>
      <c r="M9" s="3">
        <v>0</v>
      </c>
    </row>
    <row r="10" spans="1:13" x14ac:dyDescent="0.3">
      <c r="A10" s="1">
        <v>62</v>
      </c>
      <c r="B10" s="1" t="s">
        <v>122</v>
      </c>
      <c r="C10" s="1" t="s">
        <v>237</v>
      </c>
      <c r="D10" s="1">
        <v>8</v>
      </c>
      <c r="E10" s="1">
        <v>192</v>
      </c>
      <c r="F10" s="1">
        <v>0</v>
      </c>
      <c r="G10" s="1">
        <v>57.6</v>
      </c>
      <c r="H10" s="1">
        <v>0</v>
      </c>
      <c r="I10" s="1">
        <v>0</v>
      </c>
      <c r="J10" s="1">
        <v>5.89</v>
      </c>
      <c r="K10" s="1">
        <v>0</v>
      </c>
      <c r="L10" s="1">
        <v>0</v>
      </c>
      <c r="M10" s="1">
        <v>0</v>
      </c>
    </row>
    <row r="11" spans="1:13" x14ac:dyDescent="0.3">
      <c r="A11" s="3">
        <v>31</v>
      </c>
      <c r="B11" s="3" t="s">
        <v>151</v>
      </c>
      <c r="C11" s="3" t="s">
        <v>251</v>
      </c>
      <c r="D11" s="3">
        <v>8</v>
      </c>
      <c r="E11" s="3">
        <v>192</v>
      </c>
      <c r="F11" s="3">
        <v>0</v>
      </c>
      <c r="G11" s="3">
        <v>0</v>
      </c>
      <c r="H11" s="3">
        <v>96.5</v>
      </c>
      <c r="I11" s="3">
        <v>0</v>
      </c>
      <c r="J11" s="3">
        <v>0</v>
      </c>
      <c r="K11" s="3">
        <v>0</v>
      </c>
      <c r="L11" s="3">
        <v>79</v>
      </c>
      <c r="M11" s="3">
        <v>0</v>
      </c>
    </row>
    <row r="12" spans="1:13" x14ac:dyDescent="0.3">
      <c r="A12" s="1">
        <v>181</v>
      </c>
      <c r="B12" s="1" t="s">
        <v>142</v>
      </c>
      <c r="C12" s="1" t="s">
        <v>288</v>
      </c>
      <c r="D12" s="1">
        <v>8</v>
      </c>
      <c r="E12" s="1">
        <v>192</v>
      </c>
      <c r="F12" s="1">
        <v>0</v>
      </c>
      <c r="G12" s="1">
        <v>57.6</v>
      </c>
      <c r="H12" s="1">
        <v>0</v>
      </c>
      <c r="I12" s="1">
        <v>0</v>
      </c>
      <c r="J12" s="1">
        <v>0</v>
      </c>
      <c r="K12" s="1">
        <v>0</v>
      </c>
      <c r="L12" s="1">
        <v>74</v>
      </c>
      <c r="M12" s="1">
        <v>0</v>
      </c>
    </row>
    <row r="13" spans="1:13" x14ac:dyDescent="0.3">
      <c r="A13" s="3">
        <v>146</v>
      </c>
      <c r="B13" s="3" t="s">
        <v>47</v>
      </c>
      <c r="C13" s="3" t="s">
        <v>213</v>
      </c>
      <c r="D13" s="3">
        <v>12</v>
      </c>
      <c r="E13" s="3">
        <v>191</v>
      </c>
      <c r="F13" s="3">
        <v>26.8</v>
      </c>
      <c r="G13" s="3">
        <v>0</v>
      </c>
      <c r="H13" s="3">
        <v>0</v>
      </c>
      <c r="I13" s="3">
        <v>2.06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1">
        <v>125</v>
      </c>
      <c r="B14" s="1" t="s">
        <v>60</v>
      </c>
      <c r="C14" s="1" t="s">
        <v>228</v>
      </c>
      <c r="D14" s="1">
        <v>12</v>
      </c>
      <c r="E14" s="1">
        <v>191</v>
      </c>
      <c r="F14" s="1">
        <v>0</v>
      </c>
      <c r="G14" s="1">
        <v>57</v>
      </c>
      <c r="H14" s="1">
        <v>0</v>
      </c>
      <c r="I14" s="1">
        <v>2.04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3">
      <c r="A15" s="3">
        <v>63</v>
      </c>
      <c r="B15" s="3" t="s">
        <v>122</v>
      </c>
      <c r="C15" s="3" t="s">
        <v>238</v>
      </c>
      <c r="D15" s="3">
        <v>12</v>
      </c>
      <c r="E15" s="3">
        <v>191</v>
      </c>
      <c r="F15" s="3">
        <v>27.1</v>
      </c>
      <c r="G15" s="3">
        <v>0</v>
      </c>
      <c r="H15" s="3">
        <v>0</v>
      </c>
      <c r="I15" s="3">
        <v>2.08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3">
      <c r="A16" s="1">
        <v>86</v>
      </c>
      <c r="B16" s="1" t="s">
        <v>157</v>
      </c>
      <c r="C16" s="1" t="s">
        <v>266</v>
      </c>
      <c r="D16" s="1">
        <v>12</v>
      </c>
      <c r="E16" s="1">
        <v>191</v>
      </c>
      <c r="F16" s="1">
        <v>0</v>
      </c>
      <c r="G16" s="1">
        <v>0</v>
      </c>
      <c r="H16" s="1">
        <v>94</v>
      </c>
      <c r="I16" s="1">
        <v>2.06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3">
      <c r="A17" s="3">
        <v>149</v>
      </c>
      <c r="B17" s="3" t="s">
        <v>47</v>
      </c>
      <c r="C17" s="3" t="s">
        <v>216</v>
      </c>
      <c r="D17" s="3">
        <v>16</v>
      </c>
      <c r="E17" s="3">
        <v>190</v>
      </c>
      <c r="F17" s="3">
        <v>0</v>
      </c>
      <c r="G17" s="3">
        <v>0</v>
      </c>
      <c r="H17" s="3">
        <v>96.6</v>
      </c>
      <c r="I17" s="3">
        <v>0</v>
      </c>
      <c r="J17" s="3">
        <v>0</v>
      </c>
      <c r="K17" s="3">
        <v>0</v>
      </c>
      <c r="L17" s="3">
        <v>77</v>
      </c>
      <c r="M17" s="3">
        <v>0</v>
      </c>
    </row>
    <row r="18" spans="1:13" x14ac:dyDescent="0.3">
      <c r="A18" s="1">
        <v>64</v>
      </c>
      <c r="B18" s="1" t="s">
        <v>122</v>
      </c>
      <c r="C18" s="1" t="s">
        <v>239</v>
      </c>
      <c r="D18" s="1">
        <v>16</v>
      </c>
      <c r="E18" s="1">
        <v>190</v>
      </c>
      <c r="F18" s="1">
        <v>0</v>
      </c>
      <c r="G18" s="1">
        <v>57</v>
      </c>
      <c r="H18" s="1">
        <v>0</v>
      </c>
      <c r="I18" s="1">
        <v>0</v>
      </c>
      <c r="J18" s="1">
        <v>0</v>
      </c>
      <c r="K18" s="1">
        <v>0</v>
      </c>
      <c r="L18" s="1">
        <v>70</v>
      </c>
      <c r="M18" s="1">
        <v>0</v>
      </c>
    </row>
    <row r="19" spans="1:13" x14ac:dyDescent="0.3">
      <c r="A19" s="3">
        <v>124</v>
      </c>
      <c r="B19" s="3" t="s">
        <v>60</v>
      </c>
      <c r="C19" s="3" t="s">
        <v>227</v>
      </c>
      <c r="D19" s="3">
        <v>18</v>
      </c>
      <c r="E19" s="3">
        <v>189</v>
      </c>
      <c r="F19" s="3">
        <v>27.5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76</v>
      </c>
      <c r="M19" s="3">
        <v>0</v>
      </c>
    </row>
    <row r="20" spans="1:13" x14ac:dyDescent="0.3">
      <c r="A20" s="1">
        <v>65</v>
      </c>
      <c r="B20" s="1" t="s">
        <v>122</v>
      </c>
      <c r="C20" s="1" t="s">
        <v>240</v>
      </c>
      <c r="D20" s="1">
        <v>18</v>
      </c>
      <c r="E20" s="1">
        <v>189</v>
      </c>
      <c r="F20" s="1">
        <v>26.6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3">
      <c r="A21" s="3">
        <v>237</v>
      </c>
      <c r="B21" s="3" t="s">
        <v>179</v>
      </c>
      <c r="C21" s="3" t="s">
        <v>278</v>
      </c>
      <c r="D21" s="3">
        <v>20</v>
      </c>
      <c r="E21" s="3">
        <v>188</v>
      </c>
      <c r="F21" s="3">
        <v>26.4</v>
      </c>
      <c r="G21" s="3">
        <v>0</v>
      </c>
      <c r="H21" s="3">
        <v>0</v>
      </c>
      <c r="I21" s="3">
        <v>1.96</v>
      </c>
      <c r="J21" s="3">
        <v>0</v>
      </c>
      <c r="K21" s="3">
        <v>0</v>
      </c>
      <c r="L21" s="3">
        <v>0</v>
      </c>
      <c r="M21" s="3">
        <v>0</v>
      </c>
    </row>
    <row r="22" spans="1:13" x14ac:dyDescent="0.3">
      <c r="A22" s="1">
        <v>184</v>
      </c>
      <c r="B22" s="1" t="s">
        <v>142</v>
      </c>
      <c r="C22" s="1" t="s">
        <v>286</v>
      </c>
      <c r="D22" s="1">
        <v>21</v>
      </c>
      <c r="E22" s="1">
        <v>187</v>
      </c>
      <c r="F22" s="1">
        <v>27.9</v>
      </c>
      <c r="G22" s="1">
        <v>0</v>
      </c>
      <c r="H22" s="1">
        <v>0</v>
      </c>
      <c r="I22" s="1">
        <v>2.08</v>
      </c>
      <c r="J22" s="1">
        <v>0</v>
      </c>
      <c r="K22" s="1">
        <v>0</v>
      </c>
      <c r="L22" s="1">
        <v>0</v>
      </c>
      <c r="M22" s="1">
        <v>0</v>
      </c>
    </row>
    <row r="23" spans="1:13" x14ac:dyDescent="0.3">
      <c r="A23" s="3">
        <v>150</v>
      </c>
      <c r="B23" s="3" t="s">
        <v>47</v>
      </c>
      <c r="C23" s="3" t="s">
        <v>217</v>
      </c>
      <c r="D23" s="3">
        <v>22</v>
      </c>
      <c r="E23" s="3">
        <v>186</v>
      </c>
      <c r="F23" s="3">
        <v>0</v>
      </c>
      <c r="G23" s="3">
        <v>0</v>
      </c>
      <c r="H23" s="3">
        <v>96.9</v>
      </c>
      <c r="I23" s="3">
        <v>0</v>
      </c>
      <c r="J23" s="3">
        <v>0</v>
      </c>
      <c r="K23" s="3">
        <v>0</v>
      </c>
      <c r="L23" s="3">
        <v>76</v>
      </c>
      <c r="M23" s="3">
        <v>0</v>
      </c>
    </row>
    <row r="24" spans="1:13" x14ac:dyDescent="0.3">
      <c r="A24" s="1">
        <v>288</v>
      </c>
      <c r="B24" s="1" t="s">
        <v>105</v>
      </c>
      <c r="C24" s="1" t="s">
        <v>262</v>
      </c>
      <c r="D24" s="1">
        <v>23</v>
      </c>
      <c r="E24" s="1">
        <v>182</v>
      </c>
      <c r="F24" s="1">
        <v>0</v>
      </c>
      <c r="G24" s="1">
        <v>0</v>
      </c>
      <c r="H24" s="1">
        <v>100.3</v>
      </c>
      <c r="I24" s="1">
        <v>0</v>
      </c>
      <c r="J24" s="1">
        <v>5.9</v>
      </c>
      <c r="K24" s="1">
        <v>0</v>
      </c>
      <c r="L24" s="1">
        <v>0</v>
      </c>
      <c r="M24" s="1">
        <v>0</v>
      </c>
    </row>
    <row r="25" spans="1:13" x14ac:dyDescent="0.3">
      <c r="A25" s="3">
        <v>153</v>
      </c>
      <c r="B25" s="3" t="s">
        <v>39</v>
      </c>
      <c r="C25" s="3" t="s">
        <v>210</v>
      </c>
      <c r="D25" s="3">
        <v>24</v>
      </c>
      <c r="E25" s="3">
        <v>181</v>
      </c>
      <c r="F25" s="3">
        <v>0</v>
      </c>
      <c r="G25" s="3">
        <v>0</v>
      </c>
      <c r="H25" s="3">
        <v>99.6</v>
      </c>
      <c r="I25" s="3">
        <v>2.06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1">
        <v>121</v>
      </c>
      <c r="B26" s="1" t="s">
        <v>60</v>
      </c>
      <c r="C26" s="1" t="s">
        <v>224</v>
      </c>
      <c r="D26" s="1">
        <v>24</v>
      </c>
      <c r="E26" s="1">
        <v>181</v>
      </c>
      <c r="F26" s="1">
        <v>27</v>
      </c>
      <c r="G26" s="1">
        <v>0</v>
      </c>
      <c r="H26" s="1">
        <v>0</v>
      </c>
      <c r="I26" s="1">
        <v>0</v>
      </c>
      <c r="J26" s="1">
        <v>5.04</v>
      </c>
      <c r="K26" s="1">
        <v>0</v>
      </c>
      <c r="L26" s="1">
        <v>0</v>
      </c>
      <c r="M26" s="1">
        <v>0</v>
      </c>
    </row>
    <row r="27" spans="1:13" x14ac:dyDescent="0.3">
      <c r="A27" s="3">
        <v>315</v>
      </c>
      <c r="B27" s="3" t="s">
        <v>84</v>
      </c>
      <c r="C27" s="3" t="s">
        <v>235</v>
      </c>
      <c r="D27" s="3">
        <v>24</v>
      </c>
      <c r="E27" s="3">
        <v>181</v>
      </c>
      <c r="F27" s="3">
        <v>0</v>
      </c>
      <c r="G27" s="3">
        <v>64.2</v>
      </c>
      <c r="H27" s="3">
        <v>0</v>
      </c>
      <c r="I27" s="3">
        <v>0</v>
      </c>
      <c r="J27" s="3">
        <v>0</v>
      </c>
      <c r="K27" s="3">
        <v>0</v>
      </c>
      <c r="L27" s="3">
        <v>77</v>
      </c>
      <c r="M27" s="3">
        <v>0</v>
      </c>
    </row>
    <row r="28" spans="1:13" x14ac:dyDescent="0.3">
      <c r="A28" s="1">
        <v>294</v>
      </c>
      <c r="B28" s="1" t="s">
        <v>110</v>
      </c>
      <c r="C28" s="1" t="s">
        <v>274</v>
      </c>
      <c r="D28" s="1">
        <v>24</v>
      </c>
      <c r="E28" s="1">
        <v>181</v>
      </c>
      <c r="F28" s="1">
        <v>0</v>
      </c>
      <c r="G28" s="1">
        <v>58</v>
      </c>
      <c r="H28" s="1">
        <v>0</v>
      </c>
      <c r="I28" s="1">
        <v>1.94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3">
      <c r="A29" s="3">
        <v>238</v>
      </c>
      <c r="B29" s="3" t="s">
        <v>179</v>
      </c>
      <c r="C29" s="3" t="s">
        <v>279</v>
      </c>
      <c r="D29" s="3">
        <v>24</v>
      </c>
      <c r="E29" s="3">
        <v>181</v>
      </c>
      <c r="F29" s="3">
        <v>0</v>
      </c>
      <c r="G29" s="3">
        <v>60.2</v>
      </c>
      <c r="H29" s="3">
        <v>0</v>
      </c>
      <c r="I29" s="3">
        <v>0</v>
      </c>
      <c r="J29" s="3">
        <v>5.47</v>
      </c>
      <c r="K29" s="3">
        <v>0</v>
      </c>
      <c r="L29" s="3">
        <v>0</v>
      </c>
      <c r="M29" s="3">
        <v>0</v>
      </c>
    </row>
    <row r="30" spans="1:13" x14ac:dyDescent="0.3">
      <c r="A30" s="1">
        <v>34</v>
      </c>
      <c r="B30" s="1" t="s">
        <v>151</v>
      </c>
      <c r="C30" s="1" t="s">
        <v>254</v>
      </c>
      <c r="D30" s="1">
        <v>29</v>
      </c>
      <c r="E30" s="1">
        <v>180</v>
      </c>
      <c r="F30" s="1">
        <v>27.1</v>
      </c>
      <c r="G30" s="1">
        <v>0</v>
      </c>
      <c r="H30" s="1">
        <v>0</v>
      </c>
      <c r="I30" s="1">
        <v>0</v>
      </c>
      <c r="J30" s="1">
        <v>5.12</v>
      </c>
      <c r="K30" s="1">
        <v>0</v>
      </c>
      <c r="L30" s="1">
        <v>0</v>
      </c>
      <c r="M30" s="1">
        <v>0</v>
      </c>
    </row>
    <row r="31" spans="1:13" x14ac:dyDescent="0.3">
      <c r="A31" s="3">
        <v>127</v>
      </c>
      <c r="B31" s="3" t="s">
        <v>71</v>
      </c>
      <c r="C31" s="3" t="s">
        <v>218</v>
      </c>
      <c r="D31" s="3">
        <v>30</v>
      </c>
      <c r="E31" s="3">
        <v>179</v>
      </c>
      <c r="F31" s="3">
        <v>0</v>
      </c>
      <c r="G31" s="3">
        <v>0</v>
      </c>
      <c r="H31" s="3">
        <v>98.2</v>
      </c>
      <c r="I31" s="3">
        <v>0</v>
      </c>
      <c r="J31" s="3">
        <v>0</v>
      </c>
      <c r="K31" s="3">
        <v>0</v>
      </c>
      <c r="L31" s="3">
        <v>70</v>
      </c>
      <c r="M31" s="3">
        <v>0</v>
      </c>
    </row>
    <row r="32" spans="1:13" x14ac:dyDescent="0.3">
      <c r="A32" s="1">
        <v>33</v>
      </c>
      <c r="B32" s="1" t="s">
        <v>151</v>
      </c>
      <c r="C32" s="1" t="s">
        <v>253</v>
      </c>
      <c r="D32" s="1">
        <v>30</v>
      </c>
      <c r="E32" s="1">
        <v>179</v>
      </c>
      <c r="F32" s="1">
        <v>27.9</v>
      </c>
      <c r="G32" s="1">
        <v>0</v>
      </c>
      <c r="H32" s="1">
        <v>0</v>
      </c>
      <c r="I32" s="1">
        <v>1.96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3">
      <c r="A33" s="3">
        <v>236</v>
      </c>
      <c r="B33" s="3" t="s">
        <v>179</v>
      </c>
      <c r="C33" s="3" t="s">
        <v>277</v>
      </c>
      <c r="D33" s="3">
        <v>30</v>
      </c>
      <c r="E33" s="3">
        <v>179</v>
      </c>
      <c r="F33" s="3">
        <v>0</v>
      </c>
      <c r="G33" s="3">
        <v>60.7</v>
      </c>
      <c r="H33" s="3">
        <v>0</v>
      </c>
      <c r="I33" s="3">
        <v>0</v>
      </c>
      <c r="J33" s="3">
        <v>0</v>
      </c>
      <c r="K33" s="3">
        <v>0</v>
      </c>
      <c r="L33" s="3">
        <v>70</v>
      </c>
      <c r="M33" s="3">
        <v>0</v>
      </c>
    </row>
    <row r="34" spans="1:13" x14ac:dyDescent="0.3">
      <c r="A34" s="1">
        <v>87</v>
      </c>
      <c r="B34" s="1" t="s">
        <v>157</v>
      </c>
      <c r="C34" s="1" t="s">
        <v>267</v>
      </c>
      <c r="D34" s="1">
        <v>33</v>
      </c>
      <c r="E34" s="1">
        <v>178</v>
      </c>
      <c r="F34" s="1">
        <v>28.5</v>
      </c>
      <c r="G34" s="1">
        <v>0</v>
      </c>
      <c r="H34" s="1">
        <v>0</v>
      </c>
      <c r="I34" s="1">
        <v>0</v>
      </c>
      <c r="J34" s="1">
        <v>5.49</v>
      </c>
      <c r="K34" s="1">
        <v>0</v>
      </c>
      <c r="L34" s="1">
        <v>0</v>
      </c>
      <c r="M34" s="1">
        <v>0</v>
      </c>
    </row>
    <row r="35" spans="1:13" x14ac:dyDescent="0.3">
      <c r="A35" s="3">
        <v>89</v>
      </c>
      <c r="B35" s="3" t="s">
        <v>157</v>
      </c>
      <c r="C35" s="3" t="s">
        <v>269</v>
      </c>
      <c r="D35" s="3">
        <v>33</v>
      </c>
      <c r="E35" s="3">
        <v>178</v>
      </c>
      <c r="F35" s="3">
        <v>0</v>
      </c>
      <c r="G35" s="3">
        <v>57.7</v>
      </c>
      <c r="H35" s="3">
        <v>0</v>
      </c>
      <c r="I35" s="3">
        <v>0</v>
      </c>
      <c r="J35" s="3">
        <v>0</v>
      </c>
      <c r="K35" s="3">
        <v>0</v>
      </c>
      <c r="L35" s="3">
        <v>63</v>
      </c>
      <c r="M35" s="3">
        <v>0</v>
      </c>
    </row>
    <row r="36" spans="1:13" x14ac:dyDescent="0.3">
      <c r="A36" s="1">
        <v>234</v>
      </c>
      <c r="B36" s="1" t="s">
        <v>179</v>
      </c>
      <c r="C36" s="1" t="s">
        <v>275</v>
      </c>
      <c r="D36" s="1">
        <v>33</v>
      </c>
      <c r="E36" s="1">
        <v>178</v>
      </c>
      <c r="F36" s="1">
        <v>28.2</v>
      </c>
      <c r="G36" s="1">
        <v>0</v>
      </c>
      <c r="H36" s="1">
        <v>0</v>
      </c>
      <c r="I36" s="1">
        <v>0</v>
      </c>
      <c r="J36" s="1">
        <v>5.48</v>
      </c>
      <c r="K36" s="1">
        <v>0</v>
      </c>
      <c r="L36" s="1">
        <v>0</v>
      </c>
      <c r="M36" s="1">
        <v>0</v>
      </c>
    </row>
    <row r="37" spans="1:13" x14ac:dyDescent="0.3">
      <c r="A37" s="3">
        <v>131</v>
      </c>
      <c r="B37" s="3" t="s">
        <v>71</v>
      </c>
      <c r="C37" s="3" t="s">
        <v>222</v>
      </c>
      <c r="D37" s="3">
        <v>36</v>
      </c>
      <c r="E37" s="3">
        <v>177</v>
      </c>
      <c r="F37" s="3">
        <v>28.1</v>
      </c>
      <c r="G37" s="3">
        <v>0</v>
      </c>
      <c r="H37" s="3">
        <v>0</v>
      </c>
      <c r="I37" s="3">
        <v>1.96</v>
      </c>
      <c r="J37" s="3">
        <v>0</v>
      </c>
      <c r="K37" s="3">
        <v>0</v>
      </c>
      <c r="L37" s="3">
        <v>0</v>
      </c>
      <c r="M37" s="3">
        <v>0</v>
      </c>
    </row>
    <row r="38" spans="1:13" x14ac:dyDescent="0.3">
      <c r="A38" s="1">
        <v>123</v>
      </c>
      <c r="B38" s="1" t="s">
        <v>60</v>
      </c>
      <c r="C38" s="1" t="s">
        <v>226</v>
      </c>
      <c r="D38" s="1">
        <v>36</v>
      </c>
      <c r="E38" s="1">
        <v>177</v>
      </c>
      <c r="F38" s="1">
        <v>0</v>
      </c>
      <c r="G38" s="1">
        <v>0</v>
      </c>
      <c r="H38" s="1">
        <v>95.4</v>
      </c>
      <c r="I38" s="1">
        <v>0</v>
      </c>
      <c r="J38" s="1">
        <v>4.92</v>
      </c>
      <c r="K38" s="1">
        <v>0</v>
      </c>
      <c r="L38" s="1">
        <v>0</v>
      </c>
      <c r="M38" s="1">
        <v>0</v>
      </c>
    </row>
    <row r="39" spans="1:13" x14ac:dyDescent="0.3">
      <c r="A39" s="3">
        <v>85</v>
      </c>
      <c r="B39" s="3" t="s">
        <v>157</v>
      </c>
      <c r="C39" s="3" t="s">
        <v>265</v>
      </c>
      <c r="D39" s="3">
        <v>36</v>
      </c>
      <c r="E39" s="3">
        <v>177</v>
      </c>
      <c r="F39" s="3">
        <v>0</v>
      </c>
      <c r="G39" s="3">
        <v>0</v>
      </c>
      <c r="H39" s="3">
        <v>95</v>
      </c>
      <c r="I39" s="3">
        <v>0</v>
      </c>
      <c r="J39" s="3">
        <v>4.88</v>
      </c>
      <c r="K39" s="3">
        <v>0</v>
      </c>
      <c r="L39" s="3">
        <v>0</v>
      </c>
      <c r="M39" s="3">
        <v>0</v>
      </c>
    </row>
    <row r="40" spans="1:13" x14ac:dyDescent="0.3">
      <c r="A40" s="1">
        <v>151</v>
      </c>
      <c r="B40" s="1" t="s">
        <v>39</v>
      </c>
      <c r="C40" s="1" t="s">
        <v>208</v>
      </c>
      <c r="D40" s="1">
        <v>39</v>
      </c>
      <c r="E40" s="1">
        <v>176</v>
      </c>
      <c r="F40" s="1">
        <v>0</v>
      </c>
      <c r="G40" s="1">
        <v>60</v>
      </c>
      <c r="H40" s="1">
        <v>0</v>
      </c>
      <c r="I40" s="1">
        <v>1.82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3">
      <c r="A41" s="3">
        <v>152</v>
      </c>
      <c r="B41" s="3" t="s">
        <v>39</v>
      </c>
      <c r="C41" s="3" t="s">
        <v>209</v>
      </c>
      <c r="D41" s="3">
        <v>40</v>
      </c>
      <c r="E41" s="3">
        <v>173</v>
      </c>
      <c r="F41" s="3">
        <v>29.3</v>
      </c>
      <c r="G41" s="3">
        <v>0</v>
      </c>
      <c r="H41" s="3">
        <v>0</v>
      </c>
      <c r="I41" s="3">
        <v>0</v>
      </c>
      <c r="J41" s="3">
        <v>5.28</v>
      </c>
      <c r="K41" s="3">
        <v>0</v>
      </c>
      <c r="L41" s="3">
        <v>0</v>
      </c>
      <c r="M41" s="3">
        <v>0</v>
      </c>
    </row>
    <row r="42" spans="1:13" x14ac:dyDescent="0.3">
      <c r="A42" s="1">
        <v>67</v>
      </c>
      <c r="B42" s="1" t="s">
        <v>132</v>
      </c>
      <c r="C42" s="1" t="s">
        <v>242</v>
      </c>
      <c r="D42" s="1">
        <v>40</v>
      </c>
      <c r="E42" s="1">
        <v>173</v>
      </c>
      <c r="F42" s="1">
        <v>0</v>
      </c>
      <c r="G42" s="1">
        <v>63.8</v>
      </c>
      <c r="H42" s="1">
        <v>0</v>
      </c>
      <c r="I42" s="1">
        <v>0</v>
      </c>
      <c r="J42" s="1">
        <v>5.19</v>
      </c>
      <c r="K42" s="1">
        <v>0</v>
      </c>
      <c r="L42" s="1">
        <v>0</v>
      </c>
      <c r="M42" s="1">
        <v>0</v>
      </c>
    </row>
    <row r="43" spans="1:13" x14ac:dyDescent="0.3">
      <c r="A43" s="3">
        <v>36</v>
      </c>
      <c r="B43" s="3" t="s">
        <v>151</v>
      </c>
      <c r="C43" s="3" t="s">
        <v>256</v>
      </c>
      <c r="D43" s="3">
        <v>42</v>
      </c>
      <c r="E43" s="3">
        <v>172</v>
      </c>
      <c r="F43" s="3">
        <v>0</v>
      </c>
      <c r="G43" s="3">
        <v>63.8</v>
      </c>
      <c r="H43" s="3">
        <v>0</v>
      </c>
      <c r="I43" s="3">
        <v>0</v>
      </c>
      <c r="J43" s="3">
        <v>5.18</v>
      </c>
      <c r="K43" s="3">
        <v>0</v>
      </c>
      <c r="L43" s="3">
        <v>0</v>
      </c>
      <c r="M43" s="3">
        <v>0</v>
      </c>
    </row>
    <row r="44" spans="1:13" x14ac:dyDescent="0.3">
      <c r="A44" s="1">
        <v>292</v>
      </c>
      <c r="B44" s="1" t="s">
        <v>110</v>
      </c>
      <c r="C44" s="1" t="s">
        <v>272</v>
      </c>
      <c r="D44" s="1">
        <v>42</v>
      </c>
      <c r="E44" s="1">
        <v>172</v>
      </c>
      <c r="F44" s="1">
        <v>29.5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70</v>
      </c>
      <c r="M44" s="1">
        <v>0</v>
      </c>
    </row>
    <row r="45" spans="1:13" x14ac:dyDescent="0.3">
      <c r="A45" s="3">
        <v>35</v>
      </c>
      <c r="B45" s="3" t="s">
        <v>151</v>
      </c>
      <c r="C45" s="3" t="s">
        <v>255</v>
      </c>
      <c r="D45" s="3">
        <v>44</v>
      </c>
      <c r="E45" s="3">
        <v>171</v>
      </c>
      <c r="F45" s="3">
        <v>0</v>
      </c>
      <c r="G45" s="3">
        <v>0</v>
      </c>
      <c r="H45" s="3">
        <v>101.6</v>
      </c>
      <c r="I45" s="3">
        <v>0</v>
      </c>
      <c r="J45" s="3">
        <v>0</v>
      </c>
      <c r="K45" s="3">
        <v>0</v>
      </c>
      <c r="L45" s="3">
        <v>66</v>
      </c>
      <c r="M45" s="3">
        <v>0</v>
      </c>
    </row>
    <row r="46" spans="1:13" x14ac:dyDescent="0.3">
      <c r="A46" s="1">
        <v>128</v>
      </c>
      <c r="B46" s="1" t="s">
        <v>71</v>
      </c>
      <c r="C46" s="1" t="s">
        <v>219</v>
      </c>
      <c r="D46" s="1">
        <v>45</v>
      </c>
      <c r="E46" s="1">
        <v>170</v>
      </c>
      <c r="F46" s="1">
        <v>29.6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70</v>
      </c>
      <c r="M46" s="1">
        <v>0</v>
      </c>
    </row>
    <row r="47" spans="1:13" x14ac:dyDescent="0.3">
      <c r="A47" s="3">
        <v>129</v>
      </c>
      <c r="B47" s="3" t="s">
        <v>71</v>
      </c>
      <c r="C47" s="3" t="s">
        <v>220</v>
      </c>
      <c r="D47" s="3">
        <v>45</v>
      </c>
      <c r="E47" s="3">
        <v>170</v>
      </c>
      <c r="F47" s="3">
        <v>0</v>
      </c>
      <c r="G47" s="3">
        <v>61.9</v>
      </c>
      <c r="H47" s="3">
        <v>0</v>
      </c>
      <c r="I47" s="3">
        <v>1.78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3">
      <c r="A48" s="1">
        <v>132</v>
      </c>
      <c r="B48" s="1" t="s">
        <v>71</v>
      </c>
      <c r="C48" s="1" t="s">
        <v>223</v>
      </c>
      <c r="D48" s="1">
        <v>45</v>
      </c>
      <c r="E48" s="1">
        <v>170</v>
      </c>
      <c r="F48" s="1">
        <v>0</v>
      </c>
      <c r="G48" s="1">
        <v>60.2</v>
      </c>
      <c r="H48" s="1">
        <v>0</v>
      </c>
      <c r="I48" s="1">
        <v>0</v>
      </c>
      <c r="J48" s="1">
        <v>4.8600000000000003</v>
      </c>
      <c r="K48" s="1">
        <v>0</v>
      </c>
      <c r="L48" s="1">
        <v>0</v>
      </c>
      <c r="M48" s="1">
        <v>0</v>
      </c>
    </row>
    <row r="49" spans="1:13" x14ac:dyDescent="0.3">
      <c r="A49" s="3">
        <v>66</v>
      </c>
      <c r="B49" s="3" t="s">
        <v>122</v>
      </c>
      <c r="C49" s="3" t="s">
        <v>241</v>
      </c>
      <c r="D49" s="3">
        <v>45</v>
      </c>
      <c r="E49" s="3">
        <v>170</v>
      </c>
      <c r="F49" s="3">
        <v>0</v>
      </c>
      <c r="G49" s="3">
        <v>0</v>
      </c>
      <c r="H49" s="3">
        <v>101</v>
      </c>
      <c r="I49" s="3">
        <v>0</v>
      </c>
      <c r="J49" s="3">
        <v>0</v>
      </c>
      <c r="K49" s="3">
        <v>0</v>
      </c>
      <c r="L49" s="3">
        <v>64</v>
      </c>
      <c r="M49" s="3">
        <v>0</v>
      </c>
    </row>
    <row r="50" spans="1:13" x14ac:dyDescent="0.3">
      <c r="A50" s="1">
        <v>287</v>
      </c>
      <c r="B50" s="1" t="s">
        <v>105</v>
      </c>
      <c r="C50" s="1" t="s">
        <v>261</v>
      </c>
      <c r="D50" s="1">
        <v>45</v>
      </c>
      <c r="E50" s="1">
        <v>170</v>
      </c>
      <c r="F50" s="1">
        <v>0</v>
      </c>
      <c r="G50" s="1">
        <v>74</v>
      </c>
      <c r="H50" s="1">
        <v>0</v>
      </c>
      <c r="I50" s="1">
        <v>0</v>
      </c>
      <c r="J50" s="1">
        <v>0</v>
      </c>
      <c r="K50" s="1">
        <v>0</v>
      </c>
      <c r="L50" s="1">
        <v>71</v>
      </c>
      <c r="M50" s="1">
        <v>0</v>
      </c>
    </row>
    <row r="51" spans="1:13" x14ac:dyDescent="0.3">
      <c r="A51" s="3">
        <v>182</v>
      </c>
      <c r="B51" s="3" t="s">
        <v>142</v>
      </c>
      <c r="C51" s="3" t="s">
        <v>287</v>
      </c>
      <c r="D51" s="3">
        <v>45</v>
      </c>
      <c r="E51" s="3">
        <v>170</v>
      </c>
      <c r="F51" s="3">
        <v>27.7</v>
      </c>
      <c r="G51" s="3">
        <v>0</v>
      </c>
      <c r="H51" s="3">
        <v>0</v>
      </c>
      <c r="I51" s="3">
        <v>1.74</v>
      </c>
      <c r="J51" s="3">
        <v>0</v>
      </c>
      <c r="K51" s="3">
        <v>0</v>
      </c>
      <c r="L51" s="3">
        <v>0</v>
      </c>
      <c r="M51" s="3">
        <v>0</v>
      </c>
    </row>
    <row r="52" spans="1:13" x14ac:dyDescent="0.3">
      <c r="A52" s="1">
        <v>126</v>
      </c>
      <c r="B52" s="1" t="s">
        <v>60</v>
      </c>
      <c r="C52" s="1" t="s">
        <v>229</v>
      </c>
      <c r="D52" s="1">
        <v>51</v>
      </c>
      <c r="E52" s="1">
        <v>169</v>
      </c>
      <c r="F52" s="1">
        <v>0</v>
      </c>
      <c r="G52" s="1">
        <v>64.7</v>
      </c>
      <c r="H52" s="1">
        <v>0</v>
      </c>
      <c r="I52" s="1">
        <v>0</v>
      </c>
      <c r="J52" s="1">
        <v>0</v>
      </c>
      <c r="K52" s="1">
        <v>0</v>
      </c>
      <c r="L52" s="1">
        <v>69</v>
      </c>
      <c r="M52" s="1">
        <v>0</v>
      </c>
    </row>
    <row r="53" spans="1:13" x14ac:dyDescent="0.3">
      <c r="A53" s="3">
        <v>313</v>
      </c>
      <c r="B53" s="3" t="s">
        <v>84</v>
      </c>
      <c r="C53" s="3" t="s">
        <v>233</v>
      </c>
      <c r="D53" s="3">
        <v>51</v>
      </c>
      <c r="E53" s="3">
        <v>169</v>
      </c>
      <c r="F53" s="3">
        <v>0</v>
      </c>
      <c r="G53" s="3">
        <v>0</v>
      </c>
      <c r="H53" s="3">
        <v>95.7</v>
      </c>
      <c r="I53" s="3">
        <v>0</v>
      </c>
      <c r="J53" s="3">
        <v>4.24</v>
      </c>
      <c r="K53" s="3">
        <v>0</v>
      </c>
      <c r="L53" s="3">
        <v>0</v>
      </c>
      <c r="M53" s="3">
        <v>0</v>
      </c>
    </row>
    <row r="54" spans="1:13" x14ac:dyDescent="0.3">
      <c r="A54" s="1">
        <v>130</v>
      </c>
      <c r="B54" s="1" t="s">
        <v>71</v>
      </c>
      <c r="C54" s="1" t="s">
        <v>221</v>
      </c>
      <c r="D54" s="1">
        <v>53</v>
      </c>
      <c r="E54" s="1">
        <v>168</v>
      </c>
      <c r="F54" s="1">
        <v>0</v>
      </c>
      <c r="G54" s="1">
        <v>0</v>
      </c>
      <c r="H54" s="1">
        <v>96.7</v>
      </c>
      <c r="I54" s="1">
        <v>0</v>
      </c>
      <c r="J54" s="1">
        <v>4.6500000000000004</v>
      </c>
      <c r="K54" s="1">
        <v>0</v>
      </c>
      <c r="L54" s="1">
        <v>0</v>
      </c>
      <c r="M54" s="1">
        <v>0</v>
      </c>
    </row>
    <row r="55" spans="1:13" x14ac:dyDescent="0.3">
      <c r="A55" s="3">
        <v>239</v>
      </c>
      <c r="B55" s="3" t="s">
        <v>188</v>
      </c>
      <c r="C55" s="3" t="s">
        <v>280</v>
      </c>
      <c r="D55" s="3">
        <v>53</v>
      </c>
      <c r="E55" s="3">
        <v>168</v>
      </c>
      <c r="F55" s="3">
        <v>29.6</v>
      </c>
      <c r="G55" s="3">
        <v>0</v>
      </c>
      <c r="H55" s="3">
        <v>0</v>
      </c>
      <c r="I55" s="3">
        <v>0</v>
      </c>
      <c r="J55" s="3">
        <v>5.23</v>
      </c>
      <c r="K55" s="3">
        <v>0</v>
      </c>
      <c r="L55" s="3">
        <v>0</v>
      </c>
      <c r="M55" s="3">
        <v>0</v>
      </c>
    </row>
    <row r="56" spans="1:13" x14ac:dyDescent="0.3">
      <c r="A56" s="1">
        <v>311</v>
      </c>
      <c r="B56" s="1" t="s">
        <v>84</v>
      </c>
      <c r="C56" s="1" t="s">
        <v>231</v>
      </c>
      <c r="D56" s="1">
        <v>55</v>
      </c>
      <c r="E56" s="1">
        <v>167</v>
      </c>
      <c r="F56" s="1">
        <v>28.1</v>
      </c>
      <c r="G56" s="1">
        <v>0</v>
      </c>
      <c r="H56" s="1">
        <v>0</v>
      </c>
      <c r="I56" s="1">
        <v>0</v>
      </c>
      <c r="J56" s="1">
        <v>4.82</v>
      </c>
      <c r="K56" s="1">
        <v>0</v>
      </c>
      <c r="L56" s="1">
        <v>0</v>
      </c>
      <c r="M56" s="1">
        <v>0</v>
      </c>
    </row>
    <row r="57" spans="1:13" x14ac:dyDescent="0.3">
      <c r="A57" s="3">
        <v>71</v>
      </c>
      <c r="B57" s="3" t="s">
        <v>132</v>
      </c>
      <c r="C57" s="3" t="s">
        <v>246</v>
      </c>
      <c r="D57" s="3">
        <v>55</v>
      </c>
      <c r="E57" s="3">
        <v>167</v>
      </c>
      <c r="F57" s="3">
        <v>29.3</v>
      </c>
      <c r="G57" s="3">
        <v>0</v>
      </c>
      <c r="H57" s="3">
        <v>0</v>
      </c>
      <c r="I57" s="3">
        <v>0</v>
      </c>
      <c r="J57" s="3">
        <v>4.9400000000000004</v>
      </c>
      <c r="K57" s="3">
        <v>0</v>
      </c>
      <c r="L57" s="3">
        <v>0</v>
      </c>
      <c r="M57" s="3">
        <v>0</v>
      </c>
    </row>
    <row r="58" spans="1:13" x14ac:dyDescent="0.3">
      <c r="A58" s="1">
        <v>145</v>
      </c>
      <c r="B58" s="1" t="s">
        <v>47</v>
      </c>
      <c r="C58" s="1" t="s">
        <v>212</v>
      </c>
      <c r="D58" s="1">
        <v>57</v>
      </c>
      <c r="E58" s="1">
        <v>165</v>
      </c>
      <c r="F58" s="1">
        <v>28.8</v>
      </c>
      <c r="G58" s="1">
        <v>0</v>
      </c>
      <c r="H58" s="1">
        <v>0</v>
      </c>
      <c r="I58" s="1">
        <v>0</v>
      </c>
      <c r="J58" s="1">
        <v>4.87</v>
      </c>
      <c r="K58" s="1">
        <v>0</v>
      </c>
      <c r="L58" s="1">
        <v>0</v>
      </c>
      <c r="M58" s="1">
        <v>0</v>
      </c>
    </row>
    <row r="59" spans="1:13" x14ac:dyDescent="0.3">
      <c r="A59" s="3">
        <v>310</v>
      </c>
      <c r="B59" s="3" t="s">
        <v>84</v>
      </c>
      <c r="C59" s="3" t="s">
        <v>230</v>
      </c>
      <c r="D59" s="3">
        <v>58</v>
      </c>
      <c r="E59" s="3">
        <v>164</v>
      </c>
      <c r="F59" s="3">
        <v>0</v>
      </c>
      <c r="G59" s="3">
        <v>63.6</v>
      </c>
      <c r="H59" s="3">
        <v>0</v>
      </c>
      <c r="I59" s="3">
        <v>1.7</v>
      </c>
      <c r="J59" s="3">
        <v>0</v>
      </c>
      <c r="K59" s="3">
        <v>0</v>
      </c>
      <c r="L59" s="3">
        <v>0</v>
      </c>
      <c r="M59" s="3">
        <v>0</v>
      </c>
    </row>
    <row r="60" spans="1:13" x14ac:dyDescent="0.3">
      <c r="A60" s="1">
        <v>283</v>
      </c>
      <c r="B60" s="1" t="s">
        <v>105</v>
      </c>
      <c r="C60" s="1" t="s">
        <v>257</v>
      </c>
      <c r="D60" s="1">
        <v>59</v>
      </c>
      <c r="E60" s="1">
        <v>163</v>
      </c>
      <c r="F60" s="1">
        <v>0</v>
      </c>
      <c r="G60" s="1">
        <v>58.2</v>
      </c>
      <c r="H60" s="1">
        <v>0</v>
      </c>
      <c r="I60" s="1">
        <v>1.54</v>
      </c>
      <c r="J60" s="1">
        <v>0</v>
      </c>
      <c r="K60" s="1">
        <v>0</v>
      </c>
      <c r="L60" s="1">
        <v>0</v>
      </c>
      <c r="M60" s="1">
        <v>0</v>
      </c>
    </row>
    <row r="61" spans="1:13" x14ac:dyDescent="0.3">
      <c r="A61" s="3">
        <v>235</v>
      </c>
      <c r="B61" s="3" t="s">
        <v>179</v>
      </c>
      <c r="C61" s="3" t="s">
        <v>276</v>
      </c>
      <c r="D61" s="3">
        <v>59</v>
      </c>
      <c r="E61" s="3">
        <v>163</v>
      </c>
      <c r="F61" s="3">
        <v>0</v>
      </c>
      <c r="G61" s="3">
        <v>0</v>
      </c>
      <c r="H61" s="3">
        <v>103.4</v>
      </c>
      <c r="I61" s="3">
        <v>1.76</v>
      </c>
      <c r="J61" s="3">
        <v>0</v>
      </c>
      <c r="K61" s="3">
        <v>0</v>
      </c>
      <c r="L61" s="3">
        <v>0</v>
      </c>
      <c r="M61" s="3">
        <v>0</v>
      </c>
    </row>
    <row r="62" spans="1:13" x14ac:dyDescent="0.3">
      <c r="A62" s="1">
        <v>213</v>
      </c>
      <c r="B62" s="1" t="s">
        <v>142</v>
      </c>
      <c r="C62" s="1" t="s">
        <v>290</v>
      </c>
      <c r="D62" s="1">
        <v>61</v>
      </c>
      <c r="E62" s="1">
        <v>162</v>
      </c>
      <c r="F62" s="1">
        <v>29.6</v>
      </c>
      <c r="G62" s="1">
        <v>0</v>
      </c>
      <c r="H62" s="1">
        <v>102.9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x14ac:dyDescent="0.3">
      <c r="A63" s="3">
        <v>284</v>
      </c>
      <c r="B63" s="3" t="s">
        <v>105</v>
      </c>
      <c r="C63" s="3" t="s">
        <v>258</v>
      </c>
      <c r="D63" s="3">
        <v>62</v>
      </c>
      <c r="E63" s="3">
        <v>161</v>
      </c>
      <c r="F63" s="3">
        <v>30.1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65</v>
      </c>
      <c r="M63" s="3">
        <v>0</v>
      </c>
    </row>
    <row r="64" spans="1:13" x14ac:dyDescent="0.3">
      <c r="A64" s="1">
        <v>295</v>
      </c>
      <c r="B64" s="1" t="s">
        <v>168</v>
      </c>
      <c r="C64" s="1" t="s">
        <v>263</v>
      </c>
      <c r="D64" s="1">
        <v>62</v>
      </c>
      <c r="E64" s="1">
        <v>161</v>
      </c>
      <c r="F64" s="1">
        <v>29.8</v>
      </c>
      <c r="G64" s="1">
        <v>0</v>
      </c>
      <c r="H64" s="1">
        <v>0</v>
      </c>
      <c r="I64" s="1">
        <v>1.82</v>
      </c>
      <c r="J64" s="1">
        <v>0</v>
      </c>
      <c r="K64" s="1">
        <v>0</v>
      </c>
      <c r="L64" s="1">
        <v>0</v>
      </c>
      <c r="M64" s="1">
        <v>0</v>
      </c>
    </row>
    <row r="65" spans="1:13" x14ac:dyDescent="0.3">
      <c r="A65" s="3">
        <v>68</v>
      </c>
      <c r="B65" s="3" t="s">
        <v>132</v>
      </c>
      <c r="C65" s="3" t="s">
        <v>243</v>
      </c>
      <c r="D65" s="3">
        <v>64</v>
      </c>
      <c r="E65" s="3">
        <v>160</v>
      </c>
      <c r="F65" s="3">
        <v>0</v>
      </c>
      <c r="G65" s="3">
        <v>68.599999999999994</v>
      </c>
      <c r="H65" s="3">
        <v>0</v>
      </c>
      <c r="I65" s="3">
        <v>0</v>
      </c>
      <c r="J65" s="3">
        <v>0</v>
      </c>
      <c r="K65" s="3">
        <v>0</v>
      </c>
      <c r="L65" s="3">
        <v>60</v>
      </c>
      <c r="M65" s="3">
        <v>0</v>
      </c>
    </row>
    <row r="66" spans="1:13" x14ac:dyDescent="0.3">
      <c r="A66" s="1">
        <v>52</v>
      </c>
      <c r="B66" s="1" t="s">
        <v>133</v>
      </c>
      <c r="C66" s="1" t="s">
        <v>250</v>
      </c>
      <c r="D66" s="1">
        <v>64</v>
      </c>
      <c r="E66" s="1">
        <v>160</v>
      </c>
      <c r="F66" s="1">
        <v>0</v>
      </c>
      <c r="G66" s="1">
        <v>0</v>
      </c>
      <c r="H66" s="1">
        <v>104.4</v>
      </c>
      <c r="I66" s="1">
        <v>0</v>
      </c>
      <c r="J66" s="1">
        <v>0</v>
      </c>
      <c r="K66" s="1">
        <v>0</v>
      </c>
      <c r="L66" s="1">
        <v>58</v>
      </c>
      <c r="M66" s="1">
        <v>0</v>
      </c>
    </row>
    <row r="67" spans="1:13" x14ac:dyDescent="0.3">
      <c r="A67" s="3">
        <v>312</v>
      </c>
      <c r="B67" s="3" t="s">
        <v>84</v>
      </c>
      <c r="C67" s="3" t="s">
        <v>232</v>
      </c>
      <c r="D67" s="3">
        <v>66</v>
      </c>
      <c r="E67" s="3">
        <v>158</v>
      </c>
      <c r="F67" s="3">
        <v>30.9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64</v>
      </c>
      <c r="M67" s="3">
        <v>0</v>
      </c>
    </row>
    <row r="68" spans="1:13" x14ac:dyDescent="0.3">
      <c r="A68" s="1">
        <v>314</v>
      </c>
      <c r="B68" s="1" t="s">
        <v>84</v>
      </c>
      <c r="C68" s="1" t="s">
        <v>234</v>
      </c>
      <c r="D68" s="1">
        <v>66</v>
      </c>
      <c r="E68" s="1">
        <v>158</v>
      </c>
      <c r="F68" s="1">
        <v>0</v>
      </c>
      <c r="G68" s="1">
        <v>0</v>
      </c>
      <c r="H68" s="1">
        <v>103.5</v>
      </c>
      <c r="I68" s="1">
        <v>1.68</v>
      </c>
      <c r="J68" s="1">
        <v>0</v>
      </c>
      <c r="K68" s="1">
        <v>0</v>
      </c>
      <c r="L68" s="1">
        <v>0</v>
      </c>
      <c r="M68" s="1">
        <v>0</v>
      </c>
    </row>
    <row r="69" spans="1:13" x14ac:dyDescent="0.3">
      <c r="A69" s="3">
        <v>285</v>
      </c>
      <c r="B69" s="3" t="s">
        <v>105</v>
      </c>
      <c r="C69" s="3" t="s">
        <v>259</v>
      </c>
      <c r="D69" s="3">
        <v>66</v>
      </c>
      <c r="E69" s="3">
        <v>158</v>
      </c>
      <c r="F69" s="3">
        <v>31.5</v>
      </c>
      <c r="G69" s="3">
        <v>0</v>
      </c>
      <c r="H69" s="3">
        <v>0</v>
      </c>
      <c r="I69" s="3">
        <v>1.86</v>
      </c>
      <c r="J69" s="3">
        <v>0</v>
      </c>
      <c r="K69" s="3">
        <v>0</v>
      </c>
      <c r="L69" s="3">
        <v>0</v>
      </c>
      <c r="M69" s="3">
        <v>0</v>
      </c>
    </row>
    <row r="70" spans="1:13" x14ac:dyDescent="0.3">
      <c r="A70" s="1">
        <v>70</v>
      </c>
      <c r="B70" s="1" t="s">
        <v>132</v>
      </c>
      <c r="C70" s="1" t="s">
        <v>245</v>
      </c>
      <c r="D70" s="1">
        <v>69</v>
      </c>
      <c r="E70" s="1">
        <v>156</v>
      </c>
      <c r="F70" s="1">
        <v>29.5</v>
      </c>
      <c r="G70" s="1">
        <v>0</v>
      </c>
      <c r="H70" s="1">
        <v>0</v>
      </c>
      <c r="I70" s="1">
        <v>1.64</v>
      </c>
      <c r="J70" s="1">
        <v>0</v>
      </c>
      <c r="K70" s="1">
        <v>0</v>
      </c>
      <c r="L70" s="1">
        <v>0</v>
      </c>
      <c r="M70" s="1">
        <v>0</v>
      </c>
    </row>
    <row r="71" spans="1:13" x14ac:dyDescent="0.3">
      <c r="A71" s="3">
        <v>185</v>
      </c>
      <c r="B71" s="3" t="s">
        <v>142</v>
      </c>
      <c r="C71" s="3" t="s">
        <v>291</v>
      </c>
      <c r="D71" s="3">
        <v>69</v>
      </c>
      <c r="E71" s="3">
        <v>156</v>
      </c>
      <c r="F71" s="3">
        <v>0</v>
      </c>
      <c r="G71" s="3">
        <v>0</v>
      </c>
      <c r="H71" s="3">
        <v>109.3</v>
      </c>
      <c r="I71" s="3">
        <v>0</v>
      </c>
      <c r="J71" s="3">
        <v>0</v>
      </c>
      <c r="K71" s="3">
        <v>0</v>
      </c>
      <c r="L71" s="3">
        <v>55</v>
      </c>
      <c r="M71" s="3">
        <v>0</v>
      </c>
    </row>
    <row r="72" spans="1:13" x14ac:dyDescent="0.3">
      <c r="A72" s="1">
        <v>32</v>
      </c>
      <c r="B72" s="1" t="s">
        <v>151</v>
      </c>
      <c r="C72" s="1" t="s">
        <v>252</v>
      </c>
      <c r="D72" s="1">
        <v>71</v>
      </c>
      <c r="E72" s="1">
        <v>155</v>
      </c>
      <c r="F72" s="1">
        <v>0</v>
      </c>
      <c r="G72" s="1">
        <v>64</v>
      </c>
      <c r="H72" s="1">
        <v>0</v>
      </c>
      <c r="I72" s="1">
        <v>1.6</v>
      </c>
      <c r="J72" s="1">
        <v>0</v>
      </c>
      <c r="K72" s="1">
        <v>0</v>
      </c>
      <c r="L72" s="1">
        <v>0</v>
      </c>
      <c r="M72" s="1">
        <v>0</v>
      </c>
    </row>
    <row r="73" spans="1:13" x14ac:dyDescent="0.3">
      <c r="A73" s="3">
        <v>88</v>
      </c>
      <c r="B73" s="3" t="s">
        <v>157</v>
      </c>
      <c r="C73" s="3" t="s">
        <v>268</v>
      </c>
      <c r="D73" s="3">
        <v>71</v>
      </c>
      <c r="E73" s="3">
        <v>155</v>
      </c>
      <c r="F73" s="3">
        <v>30.6</v>
      </c>
      <c r="G73" s="3">
        <v>0</v>
      </c>
      <c r="H73" s="3">
        <v>0</v>
      </c>
      <c r="I73" s="3">
        <v>1.76</v>
      </c>
      <c r="J73" s="3">
        <v>0</v>
      </c>
      <c r="K73" s="3">
        <v>0</v>
      </c>
      <c r="L73" s="3">
        <v>0</v>
      </c>
      <c r="M73" s="3">
        <v>0</v>
      </c>
    </row>
    <row r="74" spans="1:13" x14ac:dyDescent="0.3">
      <c r="A74" s="1">
        <v>242</v>
      </c>
      <c r="B74" s="1" t="s">
        <v>188</v>
      </c>
      <c r="C74" s="1" t="s">
        <v>283</v>
      </c>
      <c r="D74" s="1">
        <v>71</v>
      </c>
      <c r="E74" s="1">
        <v>155</v>
      </c>
      <c r="F74" s="1">
        <v>0</v>
      </c>
      <c r="G74" s="1">
        <v>68.8</v>
      </c>
      <c r="H74" s="1">
        <v>0</v>
      </c>
      <c r="I74" s="1">
        <v>0</v>
      </c>
      <c r="J74" s="1">
        <v>0</v>
      </c>
      <c r="K74" s="1">
        <v>0</v>
      </c>
      <c r="L74" s="1">
        <v>46</v>
      </c>
      <c r="M74" s="1">
        <v>0</v>
      </c>
    </row>
    <row r="75" spans="1:13" x14ac:dyDescent="0.3">
      <c r="A75" s="3">
        <v>244</v>
      </c>
      <c r="B75" s="3" t="s">
        <v>188</v>
      </c>
      <c r="C75" s="3" t="s">
        <v>285</v>
      </c>
      <c r="D75" s="3">
        <v>71</v>
      </c>
      <c r="E75" s="3">
        <v>155</v>
      </c>
      <c r="F75" s="3">
        <v>0</v>
      </c>
      <c r="G75" s="3">
        <v>0</v>
      </c>
      <c r="H75" s="3">
        <v>115.7</v>
      </c>
      <c r="I75" s="3">
        <v>0</v>
      </c>
      <c r="J75" s="3">
        <v>0</v>
      </c>
      <c r="K75" s="3">
        <v>0</v>
      </c>
      <c r="L75" s="3">
        <v>59</v>
      </c>
      <c r="M75" s="3">
        <v>0</v>
      </c>
    </row>
    <row r="76" spans="1:13" x14ac:dyDescent="0.3">
      <c r="A76" s="1">
        <v>69</v>
      </c>
      <c r="B76" s="1" t="s">
        <v>132</v>
      </c>
      <c r="C76" s="1" t="s">
        <v>244</v>
      </c>
      <c r="D76" s="1">
        <v>75</v>
      </c>
      <c r="E76" s="1">
        <v>154</v>
      </c>
      <c r="F76" s="1">
        <v>0</v>
      </c>
      <c r="G76" s="1">
        <v>0</v>
      </c>
      <c r="H76" s="1">
        <v>106.6</v>
      </c>
      <c r="I76" s="1">
        <v>1.64</v>
      </c>
      <c r="J76" s="1">
        <v>0</v>
      </c>
      <c r="K76" s="1">
        <v>0</v>
      </c>
      <c r="L76" s="1">
        <v>0</v>
      </c>
      <c r="M76" s="1">
        <v>0</v>
      </c>
    </row>
    <row r="77" spans="1:13" x14ac:dyDescent="0.3">
      <c r="A77" s="3">
        <v>289</v>
      </c>
      <c r="B77" s="3" t="s">
        <v>110</v>
      </c>
      <c r="C77" s="3" t="s">
        <v>270</v>
      </c>
      <c r="D77" s="3">
        <v>75</v>
      </c>
      <c r="E77" s="3">
        <v>154</v>
      </c>
      <c r="F77" s="3">
        <v>0</v>
      </c>
      <c r="G77" s="3">
        <v>66.099999999999994</v>
      </c>
      <c r="H77" s="3">
        <v>0</v>
      </c>
      <c r="I77" s="3">
        <v>0</v>
      </c>
      <c r="J77" s="3">
        <v>4.07</v>
      </c>
      <c r="K77" s="3">
        <v>0</v>
      </c>
      <c r="L77" s="3">
        <v>0</v>
      </c>
      <c r="M77" s="3">
        <v>0</v>
      </c>
    </row>
    <row r="78" spans="1:13" x14ac:dyDescent="0.3">
      <c r="A78" s="1">
        <v>243</v>
      </c>
      <c r="B78" s="1" t="s">
        <v>188</v>
      </c>
      <c r="C78" s="1" t="s">
        <v>284</v>
      </c>
      <c r="D78" s="1">
        <v>75</v>
      </c>
      <c r="E78" s="1">
        <v>154</v>
      </c>
      <c r="F78" s="1">
        <v>0</v>
      </c>
      <c r="G78" s="1">
        <v>0</v>
      </c>
      <c r="H78" s="1">
        <v>107.8</v>
      </c>
      <c r="I78" s="1">
        <v>1.66</v>
      </c>
      <c r="J78" s="1">
        <v>0</v>
      </c>
      <c r="K78" s="1">
        <v>0</v>
      </c>
      <c r="L78" s="1">
        <v>0</v>
      </c>
      <c r="M78" s="1">
        <v>0</v>
      </c>
    </row>
    <row r="79" spans="1:13" x14ac:dyDescent="0.3">
      <c r="A79" s="3">
        <v>290</v>
      </c>
      <c r="B79" s="3" t="s">
        <v>110</v>
      </c>
      <c r="C79" s="3" t="s">
        <v>271</v>
      </c>
      <c r="D79" s="3">
        <v>78</v>
      </c>
      <c r="E79" s="3">
        <v>152</v>
      </c>
      <c r="F79" s="3">
        <v>0</v>
      </c>
      <c r="G79" s="3">
        <v>0</v>
      </c>
      <c r="H79" s="3">
        <v>112.4</v>
      </c>
      <c r="I79" s="3">
        <v>0</v>
      </c>
      <c r="J79" s="3">
        <v>4.57</v>
      </c>
      <c r="K79" s="3">
        <v>0</v>
      </c>
      <c r="L79" s="3">
        <v>0</v>
      </c>
      <c r="M79" s="3">
        <v>0</v>
      </c>
    </row>
    <row r="80" spans="1:13" x14ac:dyDescent="0.3">
      <c r="A80" s="1">
        <v>241</v>
      </c>
      <c r="B80" s="1" t="s">
        <v>188</v>
      </c>
      <c r="C80" s="1" t="s">
        <v>282</v>
      </c>
      <c r="D80" s="1">
        <v>78</v>
      </c>
      <c r="E80" s="1">
        <v>152</v>
      </c>
      <c r="F80" s="1">
        <v>0</v>
      </c>
      <c r="G80" s="1">
        <v>68.099999999999994</v>
      </c>
      <c r="H80" s="1">
        <v>0</v>
      </c>
      <c r="I80" s="1">
        <v>1.63</v>
      </c>
      <c r="J80" s="1">
        <v>0</v>
      </c>
      <c r="K80" s="1">
        <v>0</v>
      </c>
      <c r="L80" s="1">
        <v>0</v>
      </c>
      <c r="M80" s="1">
        <v>0</v>
      </c>
    </row>
    <row r="81" spans="1:13" x14ac:dyDescent="0.3">
      <c r="A81" s="3">
        <v>154</v>
      </c>
      <c r="B81" s="3" t="s">
        <v>39</v>
      </c>
      <c r="C81" s="3" t="s">
        <v>211</v>
      </c>
      <c r="D81" s="3">
        <v>80</v>
      </c>
      <c r="E81" s="3">
        <v>149</v>
      </c>
      <c r="F81" s="3">
        <v>0</v>
      </c>
      <c r="G81" s="3">
        <v>0</v>
      </c>
      <c r="H81" s="3">
        <v>111.5</v>
      </c>
      <c r="I81" s="3">
        <v>0</v>
      </c>
      <c r="J81" s="3">
        <v>3.68</v>
      </c>
      <c r="K81" s="3">
        <v>0</v>
      </c>
      <c r="L81" s="3">
        <v>0</v>
      </c>
      <c r="M81" s="3">
        <v>0</v>
      </c>
    </row>
    <row r="82" spans="1:13" x14ac:dyDescent="0.3">
      <c r="A82" s="1">
        <v>240</v>
      </c>
      <c r="B82" s="1" t="s">
        <v>188</v>
      </c>
      <c r="C82" s="1" t="s">
        <v>281</v>
      </c>
      <c r="D82" s="1">
        <v>81</v>
      </c>
      <c r="E82" s="1">
        <v>147</v>
      </c>
      <c r="F82" s="1">
        <v>31.5</v>
      </c>
      <c r="G82" s="1">
        <v>0</v>
      </c>
      <c r="H82" s="1">
        <v>0</v>
      </c>
      <c r="I82" s="1">
        <v>0</v>
      </c>
      <c r="J82" s="1">
        <v>4.16</v>
      </c>
      <c r="K82" s="1">
        <v>0</v>
      </c>
      <c r="L82" s="1">
        <v>0</v>
      </c>
      <c r="M82" s="1">
        <v>0</v>
      </c>
    </row>
    <row r="83" spans="1:13" x14ac:dyDescent="0.3">
      <c r="A83" s="3">
        <v>50</v>
      </c>
      <c r="B83" s="3" t="s">
        <v>133</v>
      </c>
      <c r="C83" s="3" t="s">
        <v>248</v>
      </c>
      <c r="D83" s="3">
        <v>82</v>
      </c>
      <c r="E83" s="3">
        <v>144</v>
      </c>
      <c r="F83" s="3">
        <v>0</v>
      </c>
      <c r="G83" s="3">
        <v>77.599999999999994</v>
      </c>
      <c r="H83" s="3">
        <v>0</v>
      </c>
      <c r="I83" s="3">
        <v>1.42</v>
      </c>
      <c r="J83" s="3">
        <v>0</v>
      </c>
      <c r="K83" s="3">
        <v>0</v>
      </c>
      <c r="L83" s="3">
        <v>0</v>
      </c>
      <c r="M83" s="3">
        <v>0</v>
      </c>
    </row>
    <row r="84" spans="1:13" x14ac:dyDescent="0.3">
      <c r="A84" s="1">
        <v>286</v>
      </c>
      <c r="B84" s="1" t="s">
        <v>105</v>
      </c>
      <c r="C84" s="1" t="s">
        <v>260</v>
      </c>
      <c r="D84" s="1">
        <v>83</v>
      </c>
      <c r="E84" s="1">
        <v>143</v>
      </c>
      <c r="F84" s="1">
        <v>0</v>
      </c>
      <c r="G84" s="1">
        <v>0</v>
      </c>
      <c r="H84" s="1">
        <v>119.2</v>
      </c>
      <c r="I84" s="1">
        <v>1.52</v>
      </c>
      <c r="J84" s="1">
        <v>0</v>
      </c>
      <c r="K84" s="1">
        <v>0</v>
      </c>
      <c r="L84" s="1">
        <v>0</v>
      </c>
      <c r="M84" s="1">
        <v>0</v>
      </c>
    </row>
    <row r="85" spans="1:13" x14ac:dyDescent="0.3">
      <c r="A85" s="3">
        <v>293</v>
      </c>
      <c r="B85" s="3" t="s">
        <v>110</v>
      </c>
      <c r="C85" s="3" t="s">
        <v>273</v>
      </c>
      <c r="D85" s="3">
        <v>84</v>
      </c>
      <c r="E85" s="3">
        <v>81</v>
      </c>
      <c r="F85" s="3">
        <v>0</v>
      </c>
      <c r="G85" s="3">
        <v>0</v>
      </c>
      <c r="H85" s="3">
        <v>0</v>
      </c>
      <c r="I85" s="3">
        <v>1.76</v>
      </c>
      <c r="J85" s="3">
        <v>0</v>
      </c>
      <c r="K85" s="3">
        <v>0</v>
      </c>
      <c r="L85" s="3">
        <v>0</v>
      </c>
      <c r="M85" s="3">
        <v>0</v>
      </c>
    </row>
  </sheetData>
  <autoFilter ref="A1:M85" xr:uid="{C4EDCF43-7D8D-4EEA-96DE-C66A6183CC8A}">
    <sortState xmlns:xlrd2="http://schemas.microsoft.com/office/spreadsheetml/2017/richdata2" ref="A2:M85">
      <sortCondition ref="D1:D8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2023-01-27T07:37:46Z</dcterms:modified>
</cp:coreProperties>
</file>