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3rd October 2022\"/>
    </mc:Choice>
  </mc:AlternateContent>
  <xr:revisionPtr revIDLastSave="0" documentId="13_ncr:1_{DAA285F1-1BF8-44D0-A6B0-B12643DB8CA6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Athlete!$A$1:$D$68</definedName>
    <definedName name="_xlnm._FilterDatabase" localSheetId="8" hidden="1">'Athlete Results'!$A$1:$K$68</definedName>
    <definedName name="_xlnm._FilterDatabase" localSheetId="7" hidden="1">'Athlete Scores'!$A$1:$K$68</definedName>
    <definedName name="_xlnm._FilterDatabase" localSheetId="0" hidden="1">Club!$A$1:$A$25</definedName>
    <definedName name="_xlnm._FilterDatabase" localSheetId="6" hidden="1">'Club Results'!$A$1:$L$15</definedName>
    <definedName name="_xlnm._FilterDatabase" localSheetId="3" hidden="1">'Track Results'!$A$1:$F$25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D15" i="4"/>
  <c r="E15" i="4" s="1"/>
  <c r="B3" i="11"/>
  <c r="C3" i="11" s="1"/>
  <c r="B4" i="11"/>
  <c r="C4" i="11" s="1"/>
  <c r="B5" i="11"/>
  <c r="C5" i="11" s="1"/>
  <c r="B6" i="11"/>
  <c r="C6" i="11" s="1"/>
  <c r="B7" i="11"/>
  <c r="C7" i="11" s="1"/>
  <c r="B8" i="11"/>
  <c r="C8" i="11" s="1"/>
  <c r="B9" i="11"/>
  <c r="C9" i="11" s="1"/>
  <c r="B10" i="11"/>
  <c r="C10" i="11" s="1"/>
  <c r="B11" i="11"/>
  <c r="C11" i="11" s="1"/>
  <c r="B12" i="11"/>
  <c r="C12" i="11" s="1"/>
  <c r="B13" i="11"/>
  <c r="C13" i="11" s="1"/>
  <c r="B14" i="11"/>
  <c r="C14" i="11" s="1"/>
  <c r="B15" i="11"/>
  <c r="C15" i="11" s="1"/>
  <c r="E25" i="6"/>
  <c r="F25" i="6" s="1"/>
  <c r="E26" i="6"/>
  <c r="F26" i="6" s="1"/>
  <c r="E27" i="6"/>
  <c r="F27" i="6"/>
  <c r="E28" i="6"/>
  <c r="F28" i="6"/>
  <c r="E29" i="6"/>
  <c r="F29" i="6" s="1"/>
  <c r="E30" i="6"/>
  <c r="F30" i="6" s="1"/>
  <c r="E31" i="6"/>
  <c r="F31" i="6"/>
  <c r="E32" i="6"/>
  <c r="F32" i="6"/>
  <c r="E33" i="6"/>
  <c r="F33" i="6" s="1"/>
  <c r="E34" i="6"/>
  <c r="F34" i="6" s="1"/>
  <c r="E35" i="6"/>
  <c r="F35" i="6"/>
  <c r="E24" i="6"/>
  <c r="F24" i="6" s="1"/>
  <c r="E14" i="6"/>
  <c r="F14" i="6" s="1"/>
  <c r="E15" i="6"/>
  <c r="F15" i="6" s="1"/>
  <c r="E16" i="6"/>
  <c r="F16" i="6"/>
  <c r="E17" i="6"/>
  <c r="F17" i="6"/>
  <c r="E18" i="6"/>
  <c r="F18" i="6" s="1"/>
  <c r="E19" i="6"/>
  <c r="F19" i="6" s="1"/>
  <c r="E20" i="6"/>
  <c r="F20" i="6"/>
  <c r="E21" i="6"/>
  <c r="F21" i="6"/>
  <c r="E22" i="6"/>
  <c r="F22" i="6" s="1"/>
  <c r="E13" i="6"/>
  <c r="F13" i="6" s="1"/>
  <c r="E3" i="6"/>
  <c r="F3" i="6" s="1"/>
  <c r="E4" i="6"/>
  <c r="F4" i="6" s="1"/>
  <c r="E5" i="6"/>
  <c r="F5" i="6"/>
  <c r="E6" i="6"/>
  <c r="F6" i="6"/>
  <c r="E7" i="6"/>
  <c r="F7" i="6" s="1"/>
  <c r="E8" i="6"/>
  <c r="F8" i="6" s="1"/>
  <c r="E9" i="6"/>
  <c r="F9" i="6"/>
  <c r="E10" i="6"/>
  <c r="F10" i="6"/>
  <c r="E11" i="6"/>
  <c r="F11" i="6" s="1"/>
  <c r="E2" i="6"/>
  <c r="C13" i="6"/>
  <c r="C14" i="6"/>
  <c r="C15" i="6"/>
  <c r="C16" i="6"/>
  <c r="C17" i="6"/>
  <c r="C18" i="6"/>
  <c r="C19" i="6"/>
  <c r="C20" i="6"/>
  <c r="C21" i="6"/>
  <c r="C22" i="6"/>
  <c r="C24" i="6"/>
  <c r="C25" i="6"/>
  <c r="C26" i="6"/>
  <c r="C27" i="6"/>
  <c r="C28" i="6"/>
  <c r="C29" i="6"/>
  <c r="C30" i="6"/>
  <c r="C32" i="6"/>
  <c r="C33" i="6"/>
  <c r="C34" i="6"/>
  <c r="C35" i="6"/>
  <c r="C3" i="6"/>
  <c r="C4" i="6"/>
  <c r="C5" i="6"/>
  <c r="C6" i="6"/>
  <c r="C7" i="6"/>
  <c r="C8" i="6"/>
  <c r="C9" i="6"/>
  <c r="C10" i="6"/>
  <c r="C11" i="6"/>
  <c r="D44" i="5"/>
  <c r="E44" i="5" s="1"/>
  <c r="F44" i="5"/>
  <c r="D45" i="5"/>
  <c r="E45" i="5"/>
  <c r="F45" i="5"/>
  <c r="D46" i="5"/>
  <c r="E46" i="5" s="1"/>
  <c r="F46" i="5"/>
  <c r="D47" i="5"/>
  <c r="E47" i="5" s="1"/>
  <c r="F47" i="5"/>
  <c r="D48" i="5"/>
  <c r="E48" i="5" s="1"/>
  <c r="F48" i="5"/>
  <c r="D49" i="5"/>
  <c r="E49" i="5" s="1"/>
  <c r="F49" i="5"/>
  <c r="D50" i="5"/>
  <c r="E50" i="5" s="1"/>
  <c r="F50" i="5"/>
  <c r="D51" i="5"/>
  <c r="E51" i="5" s="1"/>
  <c r="F51" i="5"/>
  <c r="D52" i="5"/>
  <c r="E52" i="5" s="1"/>
  <c r="F52" i="5"/>
  <c r="D53" i="5"/>
  <c r="E53" i="5" s="1"/>
  <c r="F53" i="5"/>
  <c r="D54" i="5"/>
  <c r="E54" i="5" s="1"/>
  <c r="F54" i="5"/>
  <c r="D55" i="5"/>
  <c r="E55" i="5" s="1"/>
  <c r="F55" i="5"/>
  <c r="D56" i="5"/>
  <c r="E56" i="5" s="1"/>
  <c r="F56" i="5"/>
  <c r="D57" i="5"/>
  <c r="E57" i="5" s="1"/>
  <c r="F57" i="5"/>
  <c r="D58" i="5"/>
  <c r="E58" i="5" s="1"/>
  <c r="F58" i="5"/>
  <c r="D59" i="5"/>
  <c r="E59" i="5" s="1"/>
  <c r="F59" i="5"/>
  <c r="D60" i="5"/>
  <c r="E60" i="5" s="1"/>
  <c r="F60" i="5"/>
  <c r="D61" i="5"/>
  <c r="E61" i="5" s="1"/>
  <c r="F61" i="5"/>
  <c r="D62" i="5"/>
  <c r="E62" i="5" s="1"/>
  <c r="F62" i="5"/>
  <c r="D63" i="5"/>
  <c r="E63" i="5" s="1"/>
  <c r="F63" i="5"/>
  <c r="D64" i="5"/>
  <c r="E64" i="5" s="1"/>
  <c r="F64" i="5"/>
  <c r="D65" i="5"/>
  <c r="E65" i="5" s="1"/>
  <c r="F65" i="5"/>
  <c r="D43" i="5"/>
  <c r="E43" i="5" s="1"/>
  <c r="F43" i="5"/>
  <c r="D26" i="5"/>
  <c r="E26" i="5" s="1"/>
  <c r="F26" i="5"/>
  <c r="D27" i="5"/>
  <c r="E27" i="5" s="1"/>
  <c r="F27" i="5"/>
  <c r="D28" i="5"/>
  <c r="E28" i="5" s="1"/>
  <c r="F28" i="5"/>
  <c r="D29" i="5"/>
  <c r="E29" i="5" s="1"/>
  <c r="F29" i="5"/>
  <c r="D30" i="5"/>
  <c r="E30" i="5" s="1"/>
  <c r="F30" i="5"/>
  <c r="D31" i="5"/>
  <c r="E31" i="5" s="1"/>
  <c r="F31" i="5"/>
  <c r="D32" i="5"/>
  <c r="E32" i="5" s="1"/>
  <c r="F32" i="5"/>
  <c r="D33" i="5"/>
  <c r="E33" i="5" s="1"/>
  <c r="F33" i="5"/>
  <c r="D34" i="5"/>
  <c r="E34" i="5" s="1"/>
  <c r="F34" i="5"/>
  <c r="D35" i="5"/>
  <c r="E35" i="5" s="1"/>
  <c r="F35" i="5"/>
  <c r="D36" i="5"/>
  <c r="E36" i="5"/>
  <c r="F36" i="5"/>
  <c r="D37" i="5"/>
  <c r="E37" i="5" s="1"/>
  <c r="F37" i="5"/>
  <c r="D38" i="5"/>
  <c r="E38" i="5" s="1"/>
  <c r="F38" i="5"/>
  <c r="D39" i="5"/>
  <c r="E39" i="5" s="1"/>
  <c r="F39" i="5"/>
  <c r="D40" i="5"/>
  <c r="E40" i="5" s="1"/>
  <c r="F40" i="5"/>
  <c r="D41" i="5"/>
  <c r="E41" i="5" s="1"/>
  <c r="F41" i="5"/>
  <c r="D25" i="5"/>
  <c r="E25" i="5" s="1"/>
  <c r="F25" i="5"/>
  <c r="D3" i="5"/>
  <c r="E3" i="5" s="1"/>
  <c r="F3" i="5"/>
  <c r="D4" i="5"/>
  <c r="E4" i="5" s="1"/>
  <c r="F4" i="5"/>
  <c r="D5" i="5"/>
  <c r="E5" i="5" s="1"/>
  <c r="F5" i="5"/>
  <c r="D6" i="5"/>
  <c r="E6" i="5" s="1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15" i="5"/>
  <c r="E15" i="5" s="1"/>
  <c r="F15" i="5"/>
  <c r="D16" i="5"/>
  <c r="E16" i="5" s="1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/>
  <c r="F21" i="5"/>
  <c r="D22" i="5"/>
  <c r="E22" i="5" s="1"/>
  <c r="F22" i="5"/>
  <c r="D23" i="5"/>
  <c r="E23" i="5"/>
  <c r="F23" i="5"/>
  <c r="D2" i="5"/>
  <c r="D48" i="4"/>
  <c r="E48" i="4" s="1"/>
  <c r="F48" i="4"/>
  <c r="D49" i="4"/>
  <c r="E49" i="4" s="1"/>
  <c r="F49" i="4"/>
  <c r="D50" i="4"/>
  <c r="E50" i="4" s="1"/>
  <c r="F50" i="4"/>
  <c r="D51" i="4"/>
  <c r="E51" i="4" s="1"/>
  <c r="F51" i="4"/>
  <c r="D52" i="4"/>
  <c r="E52" i="4" s="1"/>
  <c r="F52" i="4"/>
  <c r="D53" i="4"/>
  <c r="E53" i="4" s="1"/>
  <c r="F53" i="4"/>
  <c r="D54" i="4"/>
  <c r="E54" i="4" s="1"/>
  <c r="F54" i="4"/>
  <c r="D55" i="4"/>
  <c r="E55" i="4" s="1"/>
  <c r="F55" i="4"/>
  <c r="D56" i="4"/>
  <c r="E56" i="4" s="1"/>
  <c r="F56" i="4"/>
  <c r="D57" i="4"/>
  <c r="E57" i="4" s="1"/>
  <c r="F57" i="4"/>
  <c r="D58" i="4"/>
  <c r="E58" i="4" s="1"/>
  <c r="F58" i="4"/>
  <c r="D59" i="4"/>
  <c r="E59" i="4" s="1"/>
  <c r="F59" i="4"/>
  <c r="D60" i="4"/>
  <c r="E60" i="4" s="1"/>
  <c r="F60" i="4"/>
  <c r="D61" i="4"/>
  <c r="E61" i="4" s="1"/>
  <c r="F61" i="4"/>
  <c r="D62" i="4"/>
  <c r="E62" i="4" s="1"/>
  <c r="F62" i="4"/>
  <c r="D63" i="4"/>
  <c r="E63" i="4" s="1"/>
  <c r="F63" i="4"/>
  <c r="D64" i="4"/>
  <c r="E64" i="4" s="1"/>
  <c r="F64" i="4"/>
  <c r="D47" i="4"/>
  <c r="E47" i="4" s="1"/>
  <c r="F47" i="4"/>
  <c r="D28" i="4"/>
  <c r="E28" i="4" s="1"/>
  <c r="F28" i="4"/>
  <c r="D29" i="4"/>
  <c r="E29" i="4" s="1"/>
  <c r="F29" i="4"/>
  <c r="D30" i="4"/>
  <c r="E30" i="4" s="1"/>
  <c r="F30" i="4"/>
  <c r="D31" i="4"/>
  <c r="E31" i="4" s="1"/>
  <c r="F31" i="4"/>
  <c r="D32" i="4"/>
  <c r="E32" i="4" s="1"/>
  <c r="F32" i="4"/>
  <c r="D33" i="4"/>
  <c r="E33" i="4" s="1"/>
  <c r="F33" i="4"/>
  <c r="D34" i="4"/>
  <c r="E34" i="4" s="1"/>
  <c r="F34" i="4"/>
  <c r="D35" i="4"/>
  <c r="E35" i="4" s="1"/>
  <c r="F35" i="4"/>
  <c r="D36" i="4"/>
  <c r="E36" i="4" s="1"/>
  <c r="F36" i="4"/>
  <c r="D37" i="4"/>
  <c r="E37" i="4" s="1"/>
  <c r="F37" i="4"/>
  <c r="D38" i="4"/>
  <c r="E38" i="4" s="1"/>
  <c r="F38" i="4"/>
  <c r="D39" i="4"/>
  <c r="E39" i="4" s="1"/>
  <c r="F39" i="4"/>
  <c r="D40" i="4"/>
  <c r="E40" i="4" s="1"/>
  <c r="F40" i="4"/>
  <c r="D41" i="4"/>
  <c r="E41" i="4" s="1"/>
  <c r="F41" i="4"/>
  <c r="D42" i="4"/>
  <c r="E42" i="4" s="1"/>
  <c r="F42" i="4"/>
  <c r="D43" i="4"/>
  <c r="E43" i="4" s="1"/>
  <c r="F43" i="4"/>
  <c r="D44" i="4"/>
  <c r="E44" i="4" s="1"/>
  <c r="F44" i="4"/>
  <c r="D45" i="4"/>
  <c r="E45" i="4" s="1"/>
  <c r="F45" i="4"/>
  <c r="D27" i="4"/>
  <c r="E27" i="4" s="1"/>
  <c r="F27" i="4"/>
  <c r="F3" i="4"/>
  <c r="F4" i="4"/>
  <c r="F5" i="4"/>
  <c r="F6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D3" i="4"/>
  <c r="E3" i="4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" i="4"/>
  <c r="E2" i="4" s="1"/>
  <c r="F2" i="6"/>
  <c r="B2" i="11"/>
  <c r="C2" i="11" s="1"/>
  <c r="C2" i="6"/>
  <c r="E2" i="5" l="1"/>
  <c r="F2" i="5"/>
  <c r="F2" i="4"/>
</calcChain>
</file>

<file path=xl/sharedStrings.xml><?xml version="1.0" encoding="utf-8"?>
<sst xmlns="http://schemas.openxmlformats.org/spreadsheetml/2006/main" count="749" uniqueCount="244">
  <si>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</si>
  <si>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</si>
  <si>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</si>
  <si>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</si>
  <si>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</si>
  <si>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</si>
  <si>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</si>
  <si>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</si>
  <si>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</si>
  <si>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</si>
  <si>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</si>
  <si>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</si>
  <si>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</si>
  <si>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</si>
  <si>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</si>
  <si>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</si>
  <si>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</si>
  <si>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</si>
  <si>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</si>
  <si>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</si>
  <si>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</si>
  <si>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</si>
  <si>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</si>
  <si>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</si>
  <si>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</si>
  <si>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</si>
  <si>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</si>
  <si>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</si>
  <si>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</si>
  <si>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</si>
  <si>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</si>
  <si>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</si>
  <si>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</si>
  <si>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</si>
  <si>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</si>
  <si>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</si>
  <si>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Freya</t>
  </si>
  <si>
    <t>Beaumont</t>
  </si>
  <si>
    <t>DMVU13GA</t>
  </si>
  <si>
    <t>CLEVESU13GA</t>
  </si>
  <si>
    <t>LUCY</t>
  </si>
  <si>
    <t>RICHARDS</t>
  </si>
  <si>
    <t>DANIELLA</t>
  </si>
  <si>
    <t>SYME</t>
  </si>
  <si>
    <t>TABITHA</t>
  </si>
  <si>
    <t>BAIRSTOW</t>
  </si>
  <si>
    <t>CHARLOTTE</t>
  </si>
  <si>
    <t>BIRKETT</t>
  </si>
  <si>
    <t>FLORENCE</t>
  </si>
  <si>
    <t>DURY</t>
  </si>
  <si>
    <t>KATERINA</t>
  </si>
  <si>
    <t>DIDASKALOU</t>
  </si>
  <si>
    <t>SLHU13G</t>
  </si>
  <si>
    <t>Darcey-Mae Booth</t>
  </si>
  <si>
    <t>Gabriella</t>
  </si>
  <si>
    <t>Booth</t>
  </si>
  <si>
    <t>Grace</t>
  </si>
  <si>
    <t>Sone</t>
  </si>
  <si>
    <t>Lola                Tomassi</t>
  </si>
  <si>
    <t>Matilda</t>
  </si>
  <si>
    <t>Houghton</t>
  </si>
  <si>
    <t>Maya</t>
  </si>
  <si>
    <t>Watson</t>
  </si>
  <si>
    <t>GGACU13GA</t>
  </si>
  <si>
    <t>Emily</t>
  </si>
  <si>
    <t>SHERLOCK</t>
  </si>
  <si>
    <t>Genevieve</t>
  </si>
  <si>
    <t>TRIBELHORN</t>
  </si>
  <si>
    <t xml:space="preserve">Myla </t>
  </si>
  <si>
    <t>WILLARD JACOBS</t>
  </si>
  <si>
    <t xml:space="preserve">Catherine </t>
  </si>
  <si>
    <t>HAMILTON-WILKES</t>
  </si>
  <si>
    <t>Alyssa</t>
  </si>
  <si>
    <t>GILLIES</t>
  </si>
  <si>
    <t>Chloe</t>
  </si>
  <si>
    <t>SHIPTON</t>
  </si>
  <si>
    <t>GGACU13GB</t>
  </si>
  <si>
    <t>WHITTINGHAM</t>
  </si>
  <si>
    <t xml:space="preserve">Kacey </t>
  </si>
  <si>
    <t>COOMBES</t>
  </si>
  <si>
    <t>Rose</t>
  </si>
  <si>
    <t>HERBERT</t>
  </si>
  <si>
    <t>Ellie</t>
  </si>
  <si>
    <t>McDERMOTT</t>
  </si>
  <si>
    <t>Jamie</t>
  </si>
  <si>
    <t>SIMONS</t>
  </si>
  <si>
    <t>Jessica</t>
  </si>
  <si>
    <t>GASH</t>
  </si>
  <si>
    <t>GGACU13GC</t>
  </si>
  <si>
    <t>Rebecca</t>
  </si>
  <si>
    <t>MILNER</t>
  </si>
  <si>
    <t>Leah</t>
  </si>
  <si>
    <t>BRADLEY</t>
  </si>
  <si>
    <t>Hannah</t>
  </si>
  <si>
    <t>CASS</t>
  </si>
  <si>
    <t>Isla</t>
  </si>
  <si>
    <t>OXLEY</t>
  </si>
  <si>
    <t>Waverley Purple u13G</t>
  </si>
  <si>
    <t>Kathryn</t>
  </si>
  <si>
    <t>Spate</t>
  </si>
  <si>
    <t xml:space="preserve">Luchia </t>
  </si>
  <si>
    <t>Neal</t>
  </si>
  <si>
    <t xml:space="preserve">Lily </t>
  </si>
  <si>
    <t>Biggs</t>
  </si>
  <si>
    <t xml:space="preserve">Lila </t>
  </si>
  <si>
    <t>Cooke</t>
  </si>
  <si>
    <t xml:space="preserve">Scarlett </t>
  </si>
  <si>
    <t>Muir</t>
  </si>
  <si>
    <t>Megan</t>
  </si>
  <si>
    <t>Barnes</t>
  </si>
  <si>
    <t>Waverley White u13G</t>
  </si>
  <si>
    <t>Haine</t>
  </si>
  <si>
    <t xml:space="preserve">Sophia </t>
  </si>
  <si>
    <t>Radley</t>
  </si>
  <si>
    <t>Izzy</t>
  </si>
  <si>
    <t>Amelie</t>
  </si>
  <si>
    <t>Stevens</t>
  </si>
  <si>
    <t xml:space="preserve">Elsa </t>
  </si>
  <si>
    <t>Akerstrom</t>
  </si>
  <si>
    <t xml:space="preserve">Sophie </t>
  </si>
  <si>
    <t>Sleeman</t>
  </si>
  <si>
    <t>HHH u13GA</t>
  </si>
  <si>
    <t>AVA</t>
  </si>
  <si>
    <t>ABEL</t>
  </si>
  <si>
    <t xml:space="preserve">JASMINE </t>
  </si>
  <si>
    <t>NKOSO</t>
  </si>
  <si>
    <t xml:space="preserve">JULIE </t>
  </si>
  <si>
    <t>FAN</t>
  </si>
  <si>
    <t>ALISSE</t>
  </si>
  <si>
    <t>UBHI</t>
  </si>
  <si>
    <t>PARAS</t>
  </si>
  <si>
    <t>HHH u13GB</t>
  </si>
  <si>
    <t xml:space="preserve">PAYTON </t>
  </si>
  <si>
    <t>KNIGHT</t>
  </si>
  <si>
    <t>ALISSA</t>
  </si>
  <si>
    <t>JONES ARYAH</t>
  </si>
  <si>
    <t>PYALE</t>
  </si>
  <si>
    <t>WIFA</t>
  </si>
  <si>
    <t>MALIYAH</t>
  </si>
  <si>
    <t>BOOTHE</t>
  </si>
  <si>
    <t>YEMANE</t>
  </si>
  <si>
    <t>CLARKE</t>
  </si>
  <si>
    <t>E&amp;E u13G</t>
  </si>
  <si>
    <t>OLIVIA</t>
  </si>
  <si>
    <t>DOHERTY</t>
  </si>
  <si>
    <t xml:space="preserve">MAYA </t>
  </si>
  <si>
    <t>QUAO</t>
  </si>
  <si>
    <t>SUTTONU13GA</t>
  </si>
  <si>
    <t>Khadijah</t>
  </si>
  <si>
    <t>Toure</t>
  </si>
  <si>
    <t>Starlette</t>
  </si>
  <si>
    <t>Eaton-John</t>
  </si>
  <si>
    <t xml:space="preserve">Jessica </t>
  </si>
  <si>
    <t>Bent</t>
  </si>
  <si>
    <t>Radha</t>
  </si>
  <si>
    <t>Parmar</t>
  </si>
  <si>
    <t>Aliyyah</t>
  </si>
  <si>
    <t>Oshodi</t>
  </si>
  <si>
    <t>Sophia</t>
  </si>
  <si>
    <t>Scicchitano Puccio</t>
  </si>
  <si>
    <t>SUTTONU13GB</t>
  </si>
  <si>
    <t>Skye</t>
  </si>
  <si>
    <t>Edwards</t>
  </si>
  <si>
    <t xml:space="preserve">Harmonie </t>
  </si>
  <si>
    <t>Evans</t>
  </si>
  <si>
    <t xml:space="preserve">Tiffany </t>
  </si>
  <si>
    <t>Mutumba</t>
  </si>
  <si>
    <t>Raquel</t>
  </si>
  <si>
    <t>Perez Troche</t>
  </si>
  <si>
    <t xml:space="preserve">Sadie </t>
  </si>
  <si>
    <t>Szucs</t>
  </si>
  <si>
    <t>CADACu13G</t>
  </si>
  <si>
    <t>FREYJA</t>
  </si>
  <si>
    <t>RIDGE</t>
  </si>
  <si>
    <t xml:space="preserve">MIA </t>
  </si>
  <si>
    <t>JOHANSEN</t>
  </si>
  <si>
    <t>Freya Beaumont</t>
  </si>
  <si>
    <t>LUCY RICHARDS</t>
  </si>
  <si>
    <t>DANIELLA SYME</t>
  </si>
  <si>
    <t>TABITHA BAIRSTOW</t>
  </si>
  <si>
    <t>CHARLOTTE BIRKETT</t>
  </si>
  <si>
    <t>FLORENCE DURY</t>
  </si>
  <si>
    <t>KATERINA DIDASKALOU</t>
  </si>
  <si>
    <t xml:space="preserve">Darcey-Mae Booth </t>
  </si>
  <si>
    <t>Gabriella Booth</t>
  </si>
  <si>
    <t>Grace Sone</t>
  </si>
  <si>
    <t>Matilda Houghton</t>
  </si>
  <si>
    <t>Emily SHERLOCK</t>
  </si>
  <si>
    <t>Genevieve TRIBELHORN</t>
  </si>
  <si>
    <t>Myla  WILLARD JACOBS</t>
  </si>
  <si>
    <t>Catherine  HAMILTON-WILKES</t>
  </si>
  <si>
    <t>Alyssa GILLIES</t>
  </si>
  <si>
    <t>Chloe SHIPTON</t>
  </si>
  <si>
    <t>Emily WHITTINGHAM</t>
  </si>
  <si>
    <t>Kacey  COOMBES</t>
  </si>
  <si>
    <t>Rose HERBERT</t>
  </si>
  <si>
    <t>Ellie McDERMOTT</t>
  </si>
  <si>
    <t>Jamie SIMONS</t>
  </si>
  <si>
    <t>Jessica GASH</t>
  </si>
  <si>
    <t>Rebecca MILNER</t>
  </si>
  <si>
    <t>Leah BRADLEY</t>
  </si>
  <si>
    <t>Hannah CASS</t>
  </si>
  <si>
    <t>Isla OXLEY</t>
  </si>
  <si>
    <t>Kathryn Spate</t>
  </si>
  <si>
    <t>Luchia  Neal</t>
  </si>
  <si>
    <t>Lily  Biggs</t>
  </si>
  <si>
    <t>Lila  Cooke</t>
  </si>
  <si>
    <t>Scarlett  Muir</t>
  </si>
  <si>
    <t>Megan Barnes</t>
  </si>
  <si>
    <t>Scarlett  Haine</t>
  </si>
  <si>
    <t>Izzy Radley</t>
  </si>
  <si>
    <t>Amelie Stevens</t>
  </si>
  <si>
    <t>Elsa  Akerstrom</t>
  </si>
  <si>
    <t>Sophie  Sleeman</t>
  </si>
  <si>
    <t>AVA ABEL</t>
  </si>
  <si>
    <t>JASMINE  NKOSO</t>
  </si>
  <si>
    <t>JULIE  FAN</t>
  </si>
  <si>
    <t>ALISSE UBHI</t>
  </si>
  <si>
    <t>PARAS UBHI</t>
  </si>
  <si>
    <t>PAYTON  KNIGHT</t>
  </si>
  <si>
    <t>ALISSA JONES ARYAH</t>
  </si>
  <si>
    <t>PYALE WIFA</t>
  </si>
  <si>
    <t>MALIYAH BOOTHE</t>
  </si>
  <si>
    <t>YEMANE CLARKE</t>
  </si>
  <si>
    <t>OLIVIA DOHERTY</t>
  </si>
  <si>
    <t>MAYA  QUAO</t>
  </si>
  <si>
    <t>Khadijah Toure</t>
  </si>
  <si>
    <t>Starlette Eaton-John</t>
  </si>
  <si>
    <t>Jessica  Bent</t>
  </si>
  <si>
    <t>Radha Parmar</t>
  </si>
  <si>
    <t>Aliyyah Oshodi</t>
  </si>
  <si>
    <t>Sophia Scicchitano Puccio</t>
  </si>
  <si>
    <t>Skye Edwards</t>
  </si>
  <si>
    <t>Harmonie  Evans</t>
  </si>
  <si>
    <t>Tiffany  Mutumba</t>
  </si>
  <si>
    <t>Raquel Perez Troche</t>
  </si>
  <si>
    <t>Sadie  Szucs</t>
  </si>
  <si>
    <t>Sadie  Edwards</t>
  </si>
  <si>
    <t>FREYJA RIDGE</t>
  </si>
  <si>
    <t>MIA  JOHANSEN</t>
  </si>
  <si>
    <t>VJ (cm)</t>
  </si>
  <si>
    <t>Anna Jones</t>
  </si>
  <si>
    <t>Lara Jones</t>
  </si>
  <si>
    <t>Jasmine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</si>
</sst>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5"/>
  <sheetViews>
    <sheetView workbookViewId="0">
      <selection activeCell="E24" sqref="E24:F35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52</v>
      </c>
    </row>
    <row r="5" spans="1:1" x14ac:dyDescent="0.3">
      <c r="A5" t="s">
        <v>63</v>
      </c>
    </row>
    <row r="6" spans="1:1" x14ac:dyDescent="0.3">
      <c r="A6" t="s">
        <v>76</v>
      </c>
    </row>
    <row r="7" spans="1:1" x14ac:dyDescent="0.3">
      <c r="A7" t="s">
        <v>88</v>
      </c>
    </row>
    <row r="8" spans="1:1" x14ac:dyDescent="0.3">
      <c r="A8" t="s">
        <v>97</v>
      </c>
    </row>
    <row r="9" spans="1:1" x14ac:dyDescent="0.3">
      <c r="A9" t="s">
        <v>110</v>
      </c>
    </row>
    <row r="10" spans="1:1" x14ac:dyDescent="0.3">
      <c r="A10" t="s">
        <v>121</v>
      </c>
    </row>
    <row r="11" spans="1:1" x14ac:dyDescent="0.3">
      <c r="A11" t="s">
        <v>131</v>
      </c>
    </row>
    <row r="12" spans="1:1" x14ac:dyDescent="0.3">
      <c r="A12" t="s">
        <v>142</v>
      </c>
    </row>
    <row r="13" spans="1:1" x14ac:dyDescent="0.3">
      <c r="A13" t="s">
        <v>147</v>
      </c>
    </row>
    <row r="14" spans="1:1" x14ac:dyDescent="0.3">
      <c r="A14" t="s">
        <v>160</v>
      </c>
    </row>
    <row r="15" spans="1:1" x14ac:dyDescent="0.3">
      <c r="A15" t="s">
        <v>171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5"/>
  <sheetViews>
    <sheetView workbookViewId="0"/>
  </sheetViews>
  <sheetFormatPr defaultRowHeight="14.4" x14ac:dyDescent="0.3"/>
  <cols>
    <col min="1" max="1" width="19.10937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38</v>
      </c>
      <c r="B2">
        <f>COUNTIFS(Athlete!B:B,Fees!A2)</f>
        <v>1</v>
      </c>
      <c r="C2" s="5">
        <f>B2*6</f>
        <v>6</v>
      </c>
    </row>
    <row r="3" spans="1:3" x14ac:dyDescent="0.3">
      <c r="A3" t="s">
        <v>39</v>
      </c>
      <c r="B3">
        <f>COUNTIFS(Athlete!B:B,Fees!A3)</f>
        <v>6</v>
      </c>
      <c r="C3" s="5">
        <f t="shared" ref="C3:C15" si="0">B3*6</f>
        <v>36</v>
      </c>
    </row>
    <row r="4" spans="1:3" x14ac:dyDescent="0.3">
      <c r="A4" t="s">
        <v>52</v>
      </c>
      <c r="B4">
        <f>COUNTIFS(Athlete!B:B,Fees!A4)</f>
        <v>6</v>
      </c>
      <c r="C4" s="5">
        <f t="shared" si="0"/>
        <v>36</v>
      </c>
    </row>
    <row r="5" spans="1:3" x14ac:dyDescent="0.3">
      <c r="A5" t="s">
        <v>63</v>
      </c>
      <c r="B5">
        <f>COUNTIFS(Athlete!B:B,Fees!A5)</f>
        <v>6</v>
      </c>
      <c r="C5" s="5">
        <f t="shared" si="0"/>
        <v>36</v>
      </c>
    </row>
    <row r="6" spans="1:3" x14ac:dyDescent="0.3">
      <c r="A6" t="s">
        <v>76</v>
      </c>
      <c r="B6">
        <f>COUNTIFS(Athlete!B:B,Fees!A6)</f>
        <v>6</v>
      </c>
      <c r="C6" s="5">
        <f t="shared" si="0"/>
        <v>36</v>
      </c>
    </row>
    <row r="7" spans="1:3" x14ac:dyDescent="0.3">
      <c r="A7" t="s">
        <v>88</v>
      </c>
      <c r="B7">
        <f>COUNTIFS(Athlete!B:B,Fees!A7)</f>
        <v>4</v>
      </c>
      <c r="C7" s="5">
        <f t="shared" si="0"/>
        <v>24</v>
      </c>
    </row>
    <row r="8" spans="1:3" x14ac:dyDescent="0.3">
      <c r="A8" t="s">
        <v>97</v>
      </c>
      <c r="B8">
        <f>COUNTIFS(Athlete!B:B,Fees!A8)</f>
        <v>6</v>
      </c>
      <c r="C8" s="5">
        <f t="shared" si="0"/>
        <v>36</v>
      </c>
    </row>
    <row r="9" spans="1:3" x14ac:dyDescent="0.3">
      <c r="A9" t="s">
        <v>110</v>
      </c>
      <c r="B9">
        <f>COUNTIFS(Athlete!B:B,Fees!A9)</f>
        <v>6</v>
      </c>
      <c r="C9" s="5">
        <f t="shared" si="0"/>
        <v>36</v>
      </c>
    </row>
    <row r="10" spans="1:3" x14ac:dyDescent="0.3">
      <c r="A10" t="s">
        <v>121</v>
      </c>
      <c r="B10">
        <f>COUNTIFS(Athlete!B:B,Fees!A10)</f>
        <v>5</v>
      </c>
      <c r="C10" s="5">
        <f t="shared" si="0"/>
        <v>30</v>
      </c>
    </row>
    <row r="11" spans="1:3" x14ac:dyDescent="0.3">
      <c r="A11" t="s">
        <v>131</v>
      </c>
      <c r="B11">
        <f>COUNTIFS(Athlete!B:B,Fees!A11)</f>
        <v>5</v>
      </c>
      <c r="C11" s="5">
        <f t="shared" si="0"/>
        <v>30</v>
      </c>
    </row>
    <row r="12" spans="1:3" x14ac:dyDescent="0.3">
      <c r="A12" t="s">
        <v>142</v>
      </c>
      <c r="B12">
        <f>COUNTIFS(Athlete!B:B,Fees!A12)</f>
        <v>2</v>
      </c>
      <c r="C12" s="5">
        <f t="shared" si="0"/>
        <v>12</v>
      </c>
    </row>
    <row r="13" spans="1:3" x14ac:dyDescent="0.3">
      <c r="A13" t="s">
        <v>147</v>
      </c>
      <c r="B13">
        <f>COUNTIFS(Athlete!B:B,Fees!A13)</f>
        <v>6</v>
      </c>
      <c r="C13" s="5">
        <f t="shared" si="0"/>
        <v>36</v>
      </c>
    </row>
    <row r="14" spans="1:3" x14ac:dyDescent="0.3">
      <c r="A14" t="s">
        <v>160</v>
      </c>
      <c r="B14">
        <f>COUNTIFS(Athlete!B:B,Fees!A14)</f>
        <v>6</v>
      </c>
      <c r="C14" s="5">
        <f t="shared" si="0"/>
        <v>36</v>
      </c>
    </row>
    <row r="15" spans="1:3" x14ac:dyDescent="0.3">
      <c r="A15" t="s">
        <v>171</v>
      </c>
      <c r="B15">
        <f>COUNTIFS(Athlete!B:B,Fees!A15)</f>
        <v>2</v>
      </c>
      <c r="C15" s="5">
        <f t="shared" si="0"/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68"/>
  <sheetViews>
    <sheetView topLeftCell="A26" workbookViewId="0">
      <selection activeCell="B43" sqref="B43"/>
    </sheetView>
  </sheetViews>
  <sheetFormatPr defaultRowHeight="14.4" x14ac:dyDescent="0.3"/>
  <cols>
    <col min="1" max="1" width="10" bestFit="1" customWidth="1"/>
    <col min="2" max="2" width="19.109375" bestFit="1" customWidth="1"/>
    <col min="3" max="3" width="10.5546875" bestFit="1" customWidth="1"/>
    <col min="4" max="4" width="17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69</v>
      </c>
      <c r="B2" t="s">
        <v>38</v>
      </c>
      <c r="C2" t="s">
        <v>36</v>
      </c>
      <c r="D2" t="s">
        <v>37</v>
      </c>
    </row>
    <row r="3" spans="1:4" x14ac:dyDescent="0.3">
      <c r="A3">
        <v>115</v>
      </c>
      <c r="B3" t="s">
        <v>39</v>
      </c>
      <c r="C3" t="s">
        <v>40</v>
      </c>
      <c r="D3" t="s">
        <v>41</v>
      </c>
    </row>
    <row r="4" spans="1:4" x14ac:dyDescent="0.3">
      <c r="A4">
        <v>116</v>
      </c>
      <c r="B4" t="s">
        <v>39</v>
      </c>
      <c r="C4" t="s">
        <v>42</v>
      </c>
      <c r="D4" t="s">
        <v>43</v>
      </c>
    </row>
    <row r="5" spans="1:4" x14ac:dyDescent="0.3">
      <c r="A5">
        <v>117</v>
      </c>
      <c r="B5" t="s">
        <v>39</v>
      </c>
      <c r="C5" t="s">
        <v>44</v>
      </c>
      <c r="D5" t="s">
        <v>45</v>
      </c>
    </row>
    <row r="6" spans="1:4" x14ac:dyDescent="0.3">
      <c r="A6">
        <v>118</v>
      </c>
      <c r="B6" t="s">
        <v>39</v>
      </c>
      <c r="C6" t="s">
        <v>46</v>
      </c>
      <c r="D6" t="s">
        <v>47</v>
      </c>
    </row>
    <row r="7" spans="1:4" x14ac:dyDescent="0.3">
      <c r="A7">
        <v>119</v>
      </c>
      <c r="B7" t="s">
        <v>39</v>
      </c>
      <c r="C7" t="s">
        <v>48</v>
      </c>
      <c r="D7" t="s">
        <v>49</v>
      </c>
    </row>
    <row r="8" spans="1:4" x14ac:dyDescent="0.3">
      <c r="A8">
        <v>120</v>
      </c>
      <c r="B8" t="s">
        <v>39</v>
      </c>
      <c r="C8" t="s">
        <v>50</v>
      </c>
      <c r="D8" t="s">
        <v>51</v>
      </c>
    </row>
    <row r="9" spans="1:4" x14ac:dyDescent="0.3">
      <c r="A9">
        <v>259</v>
      </c>
      <c r="B9" t="s">
        <v>52</v>
      </c>
      <c r="C9" t="s">
        <v>53</v>
      </c>
    </row>
    <row r="10" spans="1:4" x14ac:dyDescent="0.3">
      <c r="A10">
        <v>260</v>
      </c>
      <c r="B10" t="s">
        <v>52</v>
      </c>
      <c r="C10" t="s">
        <v>54</v>
      </c>
      <c r="D10" t="s">
        <v>55</v>
      </c>
    </row>
    <row r="11" spans="1:4" x14ac:dyDescent="0.3">
      <c r="A11">
        <v>261</v>
      </c>
      <c r="B11" t="s">
        <v>52</v>
      </c>
      <c r="C11" t="s">
        <v>56</v>
      </c>
      <c r="D11" t="s">
        <v>57</v>
      </c>
    </row>
    <row r="12" spans="1:4" x14ac:dyDescent="0.3">
      <c r="A12">
        <v>262</v>
      </c>
      <c r="B12" t="s">
        <v>52</v>
      </c>
      <c r="C12" t="s">
        <v>58</v>
      </c>
    </row>
    <row r="13" spans="1:4" x14ac:dyDescent="0.3">
      <c r="A13">
        <v>263</v>
      </c>
      <c r="B13" t="s">
        <v>52</v>
      </c>
      <c r="C13" t="s">
        <v>59</v>
      </c>
      <c r="D13" t="s">
        <v>60</v>
      </c>
    </row>
    <row r="14" spans="1:4" x14ac:dyDescent="0.3">
      <c r="A14">
        <v>264</v>
      </c>
      <c r="B14" t="s">
        <v>52</v>
      </c>
      <c r="C14" t="s">
        <v>61</v>
      </c>
      <c r="D14" t="s">
        <v>62</v>
      </c>
    </row>
    <row r="15" spans="1:4" x14ac:dyDescent="0.3">
      <c r="A15">
        <v>1</v>
      </c>
      <c r="B15" t="s">
        <v>63</v>
      </c>
      <c r="C15" t="s">
        <v>64</v>
      </c>
      <c r="D15" t="s">
        <v>65</v>
      </c>
    </row>
    <row r="16" spans="1:4" x14ac:dyDescent="0.3">
      <c r="A16">
        <v>2</v>
      </c>
      <c r="B16" t="s">
        <v>63</v>
      </c>
      <c r="C16" t="s">
        <v>66</v>
      </c>
      <c r="D16" t="s">
        <v>67</v>
      </c>
    </row>
    <row r="17" spans="1:4" x14ac:dyDescent="0.3">
      <c r="A17">
        <v>3</v>
      </c>
      <c r="B17" t="s">
        <v>63</v>
      </c>
      <c r="C17" t="s">
        <v>68</v>
      </c>
      <c r="D17" t="s">
        <v>69</v>
      </c>
    </row>
    <row r="18" spans="1:4" x14ac:dyDescent="0.3">
      <c r="A18">
        <v>4</v>
      </c>
      <c r="B18" t="s">
        <v>63</v>
      </c>
      <c r="C18" t="s">
        <v>70</v>
      </c>
      <c r="D18" t="s">
        <v>71</v>
      </c>
    </row>
    <row r="19" spans="1:4" x14ac:dyDescent="0.3">
      <c r="A19">
        <v>5</v>
      </c>
      <c r="B19" t="s">
        <v>63</v>
      </c>
      <c r="C19" t="s">
        <v>72</v>
      </c>
      <c r="D19" t="s">
        <v>73</v>
      </c>
    </row>
    <row r="20" spans="1:4" x14ac:dyDescent="0.3">
      <c r="A20">
        <v>6</v>
      </c>
      <c r="B20" t="s">
        <v>63</v>
      </c>
      <c r="C20" t="s">
        <v>74</v>
      </c>
      <c r="D20" t="s">
        <v>75</v>
      </c>
    </row>
    <row r="21" spans="1:4" x14ac:dyDescent="0.3">
      <c r="A21">
        <v>7</v>
      </c>
      <c r="B21" t="s">
        <v>76</v>
      </c>
      <c r="C21" t="s">
        <v>64</v>
      </c>
      <c r="D21" t="s">
        <v>77</v>
      </c>
    </row>
    <row r="22" spans="1:4" x14ac:dyDescent="0.3">
      <c r="A22">
        <v>8</v>
      </c>
      <c r="B22" t="s">
        <v>76</v>
      </c>
      <c r="C22" t="s">
        <v>78</v>
      </c>
      <c r="D22" t="s">
        <v>79</v>
      </c>
    </row>
    <row r="23" spans="1:4" x14ac:dyDescent="0.3">
      <c r="A23">
        <v>9</v>
      </c>
      <c r="B23" t="s">
        <v>76</v>
      </c>
      <c r="C23" t="s">
        <v>80</v>
      </c>
      <c r="D23" t="s">
        <v>81</v>
      </c>
    </row>
    <row r="24" spans="1:4" x14ac:dyDescent="0.3">
      <c r="A24">
        <v>10</v>
      </c>
      <c r="B24" t="s">
        <v>76</v>
      </c>
      <c r="C24" t="s">
        <v>82</v>
      </c>
      <c r="D24" t="s">
        <v>83</v>
      </c>
    </row>
    <row r="25" spans="1:4" x14ac:dyDescent="0.3">
      <c r="A25">
        <v>11</v>
      </c>
      <c r="B25" t="s">
        <v>76</v>
      </c>
      <c r="C25" t="s">
        <v>84</v>
      </c>
      <c r="D25" t="s">
        <v>85</v>
      </c>
    </row>
    <row r="26" spans="1:4" x14ac:dyDescent="0.3">
      <c r="A26">
        <v>12</v>
      </c>
      <c r="B26" t="s">
        <v>76</v>
      </c>
      <c r="C26" t="s">
        <v>86</v>
      </c>
      <c r="D26" t="s">
        <v>87</v>
      </c>
    </row>
    <row r="27" spans="1:4" x14ac:dyDescent="0.3">
      <c r="A27">
        <v>13</v>
      </c>
      <c r="B27" t="s">
        <v>88</v>
      </c>
      <c r="C27" t="s">
        <v>89</v>
      </c>
      <c r="D27" t="s">
        <v>90</v>
      </c>
    </row>
    <row r="28" spans="1:4" x14ac:dyDescent="0.3">
      <c r="A28">
        <v>14</v>
      </c>
      <c r="B28" t="s">
        <v>88</v>
      </c>
      <c r="C28" t="s">
        <v>91</v>
      </c>
      <c r="D28" t="s">
        <v>92</v>
      </c>
    </row>
    <row r="29" spans="1:4" x14ac:dyDescent="0.3">
      <c r="A29">
        <v>15</v>
      </c>
      <c r="B29" t="s">
        <v>88</v>
      </c>
      <c r="C29" t="s">
        <v>93</v>
      </c>
      <c r="D29" t="s">
        <v>94</v>
      </c>
    </row>
    <row r="30" spans="1:4" x14ac:dyDescent="0.3">
      <c r="A30">
        <v>16</v>
      </c>
      <c r="B30" t="s">
        <v>88</v>
      </c>
      <c r="C30" t="s">
        <v>95</v>
      </c>
      <c r="D30" t="s">
        <v>96</v>
      </c>
    </row>
    <row r="31" spans="1:4" x14ac:dyDescent="0.3">
      <c r="A31">
        <v>133</v>
      </c>
      <c r="B31" t="s">
        <v>97</v>
      </c>
      <c r="C31" t="s">
        <v>98</v>
      </c>
      <c r="D31" t="s">
        <v>99</v>
      </c>
    </row>
    <row r="32" spans="1:4" x14ac:dyDescent="0.3">
      <c r="A32">
        <v>134</v>
      </c>
      <c r="B32" t="s">
        <v>97</v>
      </c>
      <c r="C32" t="s">
        <v>100</v>
      </c>
      <c r="D32" t="s">
        <v>101</v>
      </c>
    </row>
    <row r="33" spans="1:4" x14ac:dyDescent="0.3">
      <c r="A33">
        <v>135</v>
      </c>
      <c r="B33" t="s">
        <v>97</v>
      </c>
      <c r="C33" t="s">
        <v>102</v>
      </c>
      <c r="D33" t="s">
        <v>103</v>
      </c>
    </row>
    <row r="34" spans="1:4" x14ac:dyDescent="0.3">
      <c r="A34">
        <v>136</v>
      </c>
      <c r="B34" t="s">
        <v>97</v>
      </c>
      <c r="C34" t="s">
        <v>104</v>
      </c>
      <c r="D34" t="s">
        <v>105</v>
      </c>
    </row>
    <row r="35" spans="1:4" x14ac:dyDescent="0.3">
      <c r="A35">
        <v>137</v>
      </c>
      <c r="B35" t="s">
        <v>97</v>
      </c>
      <c r="C35" t="s">
        <v>106</v>
      </c>
      <c r="D35" t="s">
        <v>107</v>
      </c>
    </row>
    <row r="36" spans="1:4" x14ac:dyDescent="0.3">
      <c r="A36">
        <v>138</v>
      </c>
      <c r="B36" t="s">
        <v>97</v>
      </c>
      <c r="C36" t="s">
        <v>108</v>
      </c>
      <c r="D36" t="s">
        <v>109</v>
      </c>
    </row>
    <row r="37" spans="1:4" x14ac:dyDescent="0.3">
      <c r="A37">
        <v>139</v>
      </c>
      <c r="B37" t="s">
        <v>110</v>
      </c>
      <c r="C37" t="s">
        <v>106</v>
      </c>
      <c r="D37" t="s">
        <v>111</v>
      </c>
    </row>
    <row r="38" spans="1:4" x14ac:dyDescent="0.3">
      <c r="A38">
        <v>140</v>
      </c>
      <c r="B38" t="s">
        <v>110</v>
      </c>
      <c r="C38" t="s">
        <v>112</v>
      </c>
      <c r="D38" t="s">
        <v>113</v>
      </c>
    </row>
    <row r="39" spans="1:4" x14ac:dyDescent="0.3">
      <c r="A39">
        <v>141</v>
      </c>
      <c r="B39" t="s">
        <v>110</v>
      </c>
      <c r="C39" t="s">
        <v>114</v>
      </c>
      <c r="D39" t="s">
        <v>113</v>
      </c>
    </row>
    <row r="40" spans="1:4" x14ac:dyDescent="0.3">
      <c r="A40">
        <v>142</v>
      </c>
      <c r="B40" t="s">
        <v>110</v>
      </c>
      <c r="C40" t="s">
        <v>115</v>
      </c>
      <c r="D40" t="s">
        <v>116</v>
      </c>
    </row>
    <row r="41" spans="1:4" x14ac:dyDescent="0.3">
      <c r="A41">
        <v>143</v>
      </c>
      <c r="B41" t="s">
        <v>110</v>
      </c>
      <c r="C41" t="s">
        <v>117</v>
      </c>
      <c r="D41" t="s">
        <v>118</v>
      </c>
    </row>
    <row r="42" spans="1:4" x14ac:dyDescent="0.3">
      <c r="A42">
        <v>144</v>
      </c>
      <c r="B42" t="s">
        <v>110</v>
      </c>
      <c r="C42" t="s">
        <v>119</v>
      </c>
      <c r="D42" t="s">
        <v>120</v>
      </c>
    </row>
    <row r="43" spans="1:4" x14ac:dyDescent="0.3">
      <c r="A43">
        <v>190</v>
      </c>
      <c r="B43" t="s">
        <v>131</v>
      </c>
      <c r="C43" t="s">
        <v>122</v>
      </c>
      <c r="D43" t="s">
        <v>123</v>
      </c>
    </row>
    <row r="44" spans="1:4" x14ac:dyDescent="0.3">
      <c r="A44">
        <v>192</v>
      </c>
      <c r="B44" t="s">
        <v>121</v>
      </c>
      <c r="C44" t="s">
        <v>124</v>
      </c>
      <c r="D44" t="s">
        <v>125</v>
      </c>
    </row>
    <row r="45" spans="1:4" x14ac:dyDescent="0.3">
      <c r="A45">
        <v>193</v>
      </c>
      <c r="B45" t="s">
        <v>131</v>
      </c>
      <c r="C45" t="s">
        <v>126</v>
      </c>
      <c r="D45" t="s">
        <v>127</v>
      </c>
    </row>
    <row r="46" spans="1:4" x14ac:dyDescent="0.3">
      <c r="A46">
        <v>194</v>
      </c>
      <c r="B46" t="s">
        <v>121</v>
      </c>
      <c r="C46" t="s">
        <v>128</v>
      </c>
      <c r="D46" t="s">
        <v>129</v>
      </c>
    </row>
    <row r="47" spans="1:4" x14ac:dyDescent="0.3">
      <c r="A47">
        <v>195</v>
      </c>
      <c r="B47" t="s">
        <v>131</v>
      </c>
      <c r="C47" t="s">
        <v>130</v>
      </c>
      <c r="D47" t="s">
        <v>129</v>
      </c>
    </row>
    <row r="48" spans="1:4" x14ac:dyDescent="0.3">
      <c r="A48">
        <v>196</v>
      </c>
      <c r="B48" t="s">
        <v>121</v>
      </c>
      <c r="C48" t="s">
        <v>132</v>
      </c>
      <c r="D48" t="s">
        <v>133</v>
      </c>
    </row>
    <row r="49" spans="1:4" x14ac:dyDescent="0.3">
      <c r="A49">
        <v>197</v>
      </c>
      <c r="B49" t="s">
        <v>131</v>
      </c>
      <c r="C49" t="s">
        <v>134</v>
      </c>
      <c r="D49" t="s">
        <v>135</v>
      </c>
    </row>
    <row r="50" spans="1:4" x14ac:dyDescent="0.3">
      <c r="A50">
        <v>198</v>
      </c>
      <c r="B50" t="s">
        <v>121</v>
      </c>
      <c r="C50" t="s">
        <v>136</v>
      </c>
      <c r="D50" t="s">
        <v>137</v>
      </c>
    </row>
    <row r="51" spans="1:4" x14ac:dyDescent="0.3">
      <c r="A51">
        <v>199</v>
      </c>
      <c r="B51" t="s">
        <v>121</v>
      </c>
      <c r="C51" t="s">
        <v>138</v>
      </c>
      <c r="D51" t="s">
        <v>139</v>
      </c>
    </row>
    <row r="52" spans="1:4" x14ac:dyDescent="0.3">
      <c r="A52">
        <v>200</v>
      </c>
      <c r="B52" t="s">
        <v>131</v>
      </c>
      <c r="C52" t="s">
        <v>140</v>
      </c>
      <c r="D52" t="s">
        <v>141</v>
      </c>
    </row>
    <row r="53" spans="1:4" x14ac:dyDescent="0.3">
      <c r="A53">
        <v>88</v>
      </c>
      <c r="B53" t="s">
        <v>142</v>
      </c>
      <c r="C53" t="s">
        <v>143</v>
      </c>
      <c r="D53" t="s">
        <v>144</v>
      </c>
    </row>
    <row r="54" spans="1:4" x14ac:dyDescent="0.3">
      <c r="A54">
        <v>89</v>
      </c>
      <c r="B54" t="s">
        <v>142</v>
      </c>
      <c r="C54" t="s">
        <v>145</v>
      </c>
      <c r="D54" t="s">
        <v>146</v>
      </c>
    </row>
    <row r="55" spans="1:4" x14ac:dyDescent="0.3">
      <c r="A55">
        <v>229</v>
      </c>
      <c r="B55" t="s">
        <v>147</v>
      </c>
      <c r="C55" t="s">
        <v>148</v>
      </c>
      <c r="D55" t="s">
        <v>149</v>
      </c>
    </row>
    <row r="56" spans="1:4" x14ac:dyDescent="0.3">
      <c r="A56">
        <v>230</v>
      </c>
      <c r="B56" t="s">
        <v>147</v>
      </c>
      <c r="C56" t="s">
        <v>150</v>
      </c>
      <c r="D56" t="s">
        <v>151</v>
      </c>
    </row>
    <row r="57" spans="1:4" x14ac:dyDescent="0.3">
      <c r="A57">
        <v>231</v>
      </c>
      <c r="B57" t="s">
        <v>147</v>
      </c>
      <c r="C57" t="s">
        <v>152</v>
      </c>
      <c r="D57" t="s">
        <v>153</v>
      </c>
    </row>
    <row r="58" spans="1:4" x14ac:dyDescent="0.3">
      <c r="A58">
        <v>232</v>
      </c>
      <c r="B58" t="s">
        <v>147</v>
      </c>
      <c r="C58" t="s">
        <v>154</v>
      </c>
      <c r="D58" t="s">
        <v>155</v>
      </c>
    </row>
    <row r="59" spans="1:4" x14ac:dyDescent="0.3">
      <c r="A59">
        <v>233</v>
      </c>
      <c r="B59" t="s">
        <v>147</v>
      </c>
      <c r="C59" t="s">
        <v>156</v>
      </c>
      <c r="D59" t="s">
        <v>157</v>
      </c>
    </row>
    <row r="60" spans="1:4" x14ac:dyDescent="0.3">
      <c r="A60">
        <v>234</v>
      </c>
      <c r="B60" t="s">
        <v>147</v>
      </c>
      <c r="C60" t="s">
        <v>158</v>
      </c>
      <c r="D60" t="s">
        <v>159</v>
      </c>
    </row>
    <row r="61" spans="1:4" x14ac:dyDescent="0.3">
      <c r="A61">
        <v>235</v>
      </c>
      <c r="B61" t="s">
        <v>160</v>
      </c>
      <c r="C61" t="s">
        <v>161</v>
      </c>
      <c r="D61" t="s">
        <v>162</v>
      </c>
    </row>
    <row r="62" spans="1:4" x14ac:dyDescent="0.3">
      <c r="A62">
        <v>236</v>
      </c>
      <c r="B62" t="s">
        <v>160</v>
      </c>
      <c r="C62" t="s">
        <v>163</v>
      </c>
      <c r="D62" t="s">
        <v>164</v>
      </c>
    </row>
    <row r="63" spans="1:4" x14ac:dyDescent="0.3">
      <c r="A63">
        <v>237</v>
      </c>
      <c r="B63" t="s">
        <v>160</v>
      </c>
      <c r="C63" t="s">
        <v>165</v>
      </c>
      <c r="D63" t="s">
        <v>166</v>
      </c>
    </row>
    <row r="64" spans="1:4" x14ac:dyDescent="0.3">
      <c r="A64">
        <v>238</v>
      </c>
      <c r="B64" t="s">
        <v>160</v>
      </c>
      <c r="C64" t="s">
        <v>167</v>
      </c>
      <c r="D64" t="s">
        <v>168</v>
      </c>
    </row>
    <row r="65" spans="1:4" x14ac:dyDescent="0.3">
      <c r="A65">
        <v>239</v>
      </c>
      <c r="B65" t="s">
        <v>160</v>
      </c>
      <c r="C65" t="s">
        <v>169</v>
      </c>
      <c r="D65" t="s">
        <v>170</v>
      </c>
    </row>
    <row r="66" spans="1:4" x14ac:dyDescent="0.3">
      <c r="A66">
        <v>240</v>
      </c>
      <c r="B66" t="s">
        <v>160</v>
      </c>
      <c r="C66" t="s">
        <v>169</v>
      </c>
      <c r="D66" t="s">
        <v>162</v>
      </c>
    </row>
    <row r="67" spans="1:4" x14ac:dyDescent="0.3">
      <c r="A67">
        <v>37</v>
      </c>
      <c r="B67" t="s">
        <v>171</v>
      </c>
      <c r="C67" t="s">
        <v>172</v>
      </c>
      <c r="D67" t="s">
        <v>173</v>
      </c>
    </row>
    <row r="68" spans="1:4" x14ac:dyDescent="0.3">
      <c r="A68">
        <v>38</v>
      </c>
      <c r="B68" t="s">
        <v>171</v>
      </c>
      <c r="C68" t="s">
        <v>174</v>
      </c>
      <c r="D68" t="s">
        <v>175</v>
      </c>
    </row>
  </sheetData>
  <autoFilter ref="A1:D68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E24" sqref="E24:F35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64"/>
  <sheetViews>
    <sheetView zoomScaleNormal="100" workbookViewId="0">
      <selection activeCell="B43" sqref="B4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135</v>
      </c>
      <c r="C2">
        <v>27.2</v>
      </c>
      <c r="D2">
        <f t="shared" ref="D2:D25" si="0">ROUNDDOWN(RANK(C2,$C$2:$C$25,1),0)</f>
        <v>3</v>
      </c>
      <c r="E2">
        <f>101-D2</f>
        <v>98</v>
      </c>
      <c r="F2" t="str">
        <f>VLOOKUP(B2,Athlete!A:B,2,FALSE)</f>
        <v>Waverley Purple u13G</v>
      </c>
    </row>
    <row r="3" spans="1:6" x14ac:dyDescent="0.3">
      <c r="A3" t="s">
        <v>5</v>
      </c>
      <c r="B3">
        <v>38</v>
      </c>
      <c r="C3">
        <v>27.2</v>
      </c>
      <c r="D3">
        <f t="shared" si="0"/>
        <v>3</v>
      </c>
      <c r="E3">
        <f t="shared" ref="E3:E25" si="1">101-D3</f>
        <v>98</v>
      </c>
      <c r="F3" t="str">
        <f>VLOOKUP(B3,Athlete!A:B,2,FALSE)</f>
        <v>CADACu13G</v>
      </c>
    </row>
    <row r="4" spans="1:6" x14ac:dyDescent="0.3">
      <c r="A4" t="s">
        <v>5</v>
      </c>
      <c r="B4">
        <v>2</v>
      </c>
      <c r="C4">
        <v>27.3</v>
      </c>
      <c r="D4">
        <f t="shared" si="0"/>
        <v>5</v>
      </c>
      <c r="E4">
        <f t="shared" si="1"/>
        <v>96</v>
      </c>
      <c r="F4" t="str">
        <f>VLOOKUP(B4,Athlete!A:B,2,FALSE)</f>
        <v>GGACU13GA</v>
      </c>
    </row>
    <row r="5" spans="1:6" x14ac:dyDescent="0.3">
      <c r="A5" t="s">
        <v>5</v>
      </c>
      <c r="B5">
        <v>88</v>
      </c>
      <c r="C5">
        <v>28.2</v>
      </c>
      <c r="D5">
        <f t="shared" si="0"/>
        <v>11</v>
      </c>
      <c r="E5">
        <f t="shared" si="1"/>
        <v>90</v>
      </c>
      <c r="F5" t="str">
        <f>VLOOKUP(B5,Athlete!A:B,2,FALSE)</f>
        <v>E&amp;E u13G</v>
      </c>
    </row>
    <row r="6" spans="1:6" x14ac:dyDescent="0.3">
      <c r="A6" t="s">
        <v>5</v>
      </c>
      <c r="B6">
        <v>236</v>
      </c>
      <c r="C6">
        <v>29.1</v>
      </c>
      <c r="D6">
        <f t="shared" si="0"/>
        <v>19</v>
      </c>
      <c r="E6">
        <f t="shared" si="1"/>
        <v>82</v>
      </c>
      <c r="F6" t="str">
        <f>VLOOKUP(B6,Athlete!A:B,2,FALSE)</f>
        <v>SUTTONU13GB</v>
      </c>
    </row>
    <row r="7" spans="1:6" x14ac:dyDescent="0.3">
      <c r="A7" t="s">
        <v>5</v>
      </c>
      <c r="B7">
        <v>5</v>
      </c>
      <c r="C7">
        <v>27.1</v>
      </c>
      <c r="D7">
        <f t="shared" si="0"/>
        <v>1</v>
      </c>
      <c r="E7">
        <f t="shared" si="1"/>
        <v>100</v>
      </c>
      <c r="F7" t="str">
        <f>VLOOKUP(B7,Athlete!A:B,2,FALSE)</f>
        <v>GGACU13GA</v>
      </c>
    </row>
    <row r="8" spans="1:6" x14ac:dyDescent="0.3">
      <c r="A8" t="s">
        <v>5</v>
      </c>
      <c r="B8">
        <v>138</v>
      </c>
      <c r="C8">
        <v>27.8</v>
      </c>
      <c r="D8">
        <f t="shared" si="0"/>
        <v>6</v>
      </c>
      <c r="E8">
        <f t="shared" si="1"/>
        <v>95</v>
      </c>
      <c r="F8" t="str">
        <f>VLOOKUP(B8,Athlete!A:B,2,FALSE)</f>
        <v>Waverley Purple u13G</v>
      </c>
    </row>
    <row r="9" spans="1:6" x14ac:dyDescent="0.3">
      <c r="A9" t="s">
        <v>5</v>
      </c>
      <c r="B9">
        <v>120</v>
      </c>
      <c r="C9">
        <v>28.3</v>
      </c>
      <c r="D9">
        <f t="shared" si="0"/>
        <v>14</v>
      </c>
      <c r="E9">
        <f t="shared" si="1"/>
        <v>87</v>
      </c>
      <c r="F9" t="str">
        <f>VLOOKUP(B9,Athlete!A:B,2,FALSE)</f>
        <v>CLEVESU13GA</v>
      </c>
    </row>
    <row r="10" spans="1:6" x14ac:dyDescent="0.3">
      <c r="A10" t="s">
        <v>5</v>
      </c>
      <c r="B10">
        <v>89</v>
      </c>
      <c r="C10">
        <v>28.4</v>
      </c>
      <c r="D10">
        <f t="shared" si="0"/>
        <v>15</v>
      </c>
      <c r="E10">
        <f t="shared" si="1"/>
        <v>86</v>
      </c>
      <c r="F10" t="str">
        <f>VLOOKUP(B10,Athlete!A:B,2,FALSE)</f>
        <v>E&amp;E u13G</v>
      </c>
    </row>
    <row r="11" spans="1:6" x14ac:dyDescent="0.3">
      <c r="A11" t="s">
        <v>5</v>
      </c>
      <c r="B11">
        <v>233</v>
      </c>
      <c r="C11">
        <v>30.5</v>
      </c>
      <c r="D11">
        <f t="shared" si="0"/>
        <v>22</v>
      </c>
      <c r="E11">
        <f t="shared" si="1"/>
        <v>79</v>
      </c>
      <c r="F11" t="str">
        <f>VLOOKUP(B11,Athlete!A:B,2,FALSE)</f>
        <v>SUTTONU13GA</v>
      </c>
    </row>
    <row r="12" spans="1:6" x14ac:dyDescent="0.3">
      <c r="A12" t="s">
        <v>5</v>
      </c>
      <c r="B12">
        <v>198</v>
      </c>
      <c r="C12">
        <v>27.1</v>
      </c>
      <c r="D12">
        <f t="shared" si="0"/>
        <v>1</v>
      </c>
      <c r="E12">
        <f t="shared" si="1"/>
        <v>100</v>
      </c>
      <c r="F12" t="str">
        <f>VLOOKUP(B12,Athlete!A:B,2,FALSE)</f>
        <v>HHH u13GA</v>
      </c>
    </row>
    <row r="13" spans="1:6" x14ac:dyDescent="0.3">
      <c r="A13" t="s">
        <v>5</v>
      </c>
      <c r="B13">
        <v>139</v>
      </c>
      <c r="C13">
        <v>27.9</v>
      </c>
      <c r="D13">
        <f t="shared" si="0"/>
        <v>7</v>
      </c>
      <c r="E13">
        <f t="shared" si="1"/>
        <v>94</v>
      </c>
      <c r="F13" t="str">
        <f>VLOOKUP(B13,Athlete!A:B,2,FALSE)</f>
        <v>Waverley White u13G</v>
      </c>
    </row>
    <row r="14" spans="1:6" x14ac:dyDescent="0.3">
      <c r="A14" t="s">
        <v>5</v>
      </c>
      <c r="B14">
        <v>197</v>
      </c>
      <c r="C14">
        <v>28.2</v>
      </c>
      <c r="D14">
        <f t="shared" si="0"/>
        <v>11</v>
      </c>
      <c r="E14">
        <f t="shared" si="1"/>
        <v>90</v>
      </c>
      <c r="F14" t="str">
        <f>VLOOKUP(B14,Athlete!A:B,2,FALSE)</f>
        <v>HHH u13GB</v>
      </c>
    </row>
    <row r="15" spans="1:6" x14ac:dyDescent="0.3">
      <c r="A15" t="s">
        <v>5</v>
      </c>
      <c r="B15">
        <v>230</v>
      </c>
      <c r="C15">
        <v>28.6</v>
      </c>
      <c r="D15">
        <f t="shared" si="0"/>
        <v>17</v>
      </c>
      <c r="E15">
        <f t="shared" si="1"/>
        <v>84</v>
      </c>
      <c r="F15" t="str">
        <f>VLOOKUP(B15,Athlete!A:B,2,FALSE)</f>
        <v>SUTTONU13GA</v>
      </c>
    </row>
    <row r="16" spans="1:6" x14ac:dyDescent="0.3">
      <c r="A16" t="s">
        <v>5</v>
      </c>
      <c r="B16">
        <v>7</v>
      </c>
      <c r="C16">
        <v>28.2</v>
      </c>
      <c r="D16">
        <f t="shared" si="0"/>
        <v>11</v>
      </c>
      <c r="E16">
        <f t="shared" si="1"/>
        <v>90</v>
      </c>
      <c r="F16" t="str">
        <f>VLOOKUP(B16,Athlete!A:B,2,FALSE)</f>
        <v>GGACU13GB</v>
      </c>
    </row>
    <row r="17" spans="1:6" x14ac:dyDescent="0.3">
      <c r="A17" t="s">
        <v>5</v>
      </c>
      <c r="B17">
        <v>235</v>
      </c>
      <c r="C17">
        <v>31.2</v>
      </c>
      <c r="D17">
        <f t="shared" si="0"/>
        <v>23</v>
      </c>
      <c r="E17">
        <f t="shared" si="1"/>
        <v>78</v>
      </c>
      <c r="F17" t="str">
        <f>VLOOKUP(B17,Athlete!A:B,2,FALSE)</f>
        <v>SUTTONU13GB</v>
      </c>
    </row>
    <row r="18" spans="1:6" x14ac:dyDescent="0.3">
      <c r="A18" t="s">
        <v>5</v>
      </c>
      <c r="B18">
        <v>263</v>
      </c>
      <c r="C18">
        <v>27.9</v>
      </c>
      <c r="D18">
        <f t="shared" si="0"/>
        <v>7</v>
      </c>
      <c r="E18">
        <f t="shared" si="1"/>
        <v>94</v>
      </c>
      <c r="F18" t="str">
        <f>VLOOKUP(B18,Athlete!A:B,2,FALSE)</f>
        <v>SLHU13G</v>
      </c>
    </row>
    <row r="19" spans="1:6" x14ac:dyDescent="0.3">
      <c r="A19" t="s">
        <v>5</v>
      </c>
      <c r="B19">
        <v>10</v>
      </c>
      <c r="C19">
        <v>27.9</v>
      </c>
      <c r="D19">
        <f t="shared" si="0"/>
        <v>7</v>
      </c>
      <c r="E19">
        <f t="shared" si="1"/>
        <v>94</v>
      </c>
      <c r="F19" t="str">
        <f>VLOOKUP(B19,Athlete!A:B,2,FALSE)</f>
        <v>GGACU13GB</v>
      </c>
    </row>
    <row r="20" spans="1:6" x14ac:dyDescent="0.3">
      <c r="A20" t="s">
        <v>5</v>
      </c>
      <c r="B20">
        <v>118</v>
      </c>
      <c r="C20">
        <v>28.1</v>
      </c>
      <c r="D20">
        <f t="shared" si="0"/>
        <v>10</v>
      </c>
      <c r="E20">
        <f t="shared" si="1"/>
        <v>91</v>
      </c>
      <c r="F20" t="str">
        <f>VLOOKUP(B20,Athlete!A:B,2,FALSE)</f>
        <v>CLEVESU13GA</v>
      </c>
    </row>
    <row r="21" spans="1:6" x14ac:dyDescent="0.3">
      <c r="A21" t="s">
        <v>5</v>
      </c>
      <c r="B21">
        <v>144</v>
      </c>
      <c r="C21">
        <v>28.6</v>
      </c>
      <c r="D21">
        <f t="shared" si="0"/>
        <v>17</v>
      </c>
      <c r="E21">
        <f t="shared" si="1"/>
        <v>84</v>
      </c>
      <c r="F21" t="str">
        <f>VLOOKUP(B21,Athlete!A:B,2,FALSE)</f>
        <v>Waverley White u13G</v>
      </c>
    </row>
    <row r="22" spans="1:6" x14ac:dyDescent="0.3">
      <c r="A22" t="s">
        <v>5</v>
      </c>
      <c r="B22">
        <v>13</v>
      </c>
      <c r="C22">
        <v>29.4</v>
      </c>
      <c r="D22">
        <f t="shared" si="0"/>
        <v>20</v>
      </c>
      <c r="E22">
        <f t="shared" si="1"/>
        <v>81</v>
      </c>
      <c r="F22" t="str">
        <f>VLOOKUP(B22,Athlete!A:B,2,FALSE)</f>
        <v>GGACU13GC</v>
      </c>
    </row>
    <row r="23" spans="1:6" x14ac:dyDescent="0.3">
      <c r="A23" t="s">
        <v>5</v>
      </c>
      <c r="B23">
        <v>195</v>
      </c>
      <c r="C23">
        <v>29.6</v>
      </c>
      <c r="D23">
        <f t="shared" si="0"/>
        <v>21</v>
      </c>
      <c r="E23">
        <f t="shared" si="1"/>
        <v>80</v>
      </c>
      <c r="F23" t="str">
        <f>VLOOKUP(B23,Athlete!A:B,2,FALSE)</f>
        <v>HHH u13GB</v>
      </c>
    </row>
    <row r="24" spans="1:6" x14ac:dyDescent="0.3">
      <c r="A24" t="s">
        <v>5</v>
      </c>
      <c r="B24">
        <v>199</v>
      </c>
      <c r="C24">
        <v>28.4</v>
      </c>
      <c r="D24">
        <f t="shared" si="0"/>
        <v>15</v>
      </c>
      <c r="E24">
        <f t="shared" si="1"/>
        <v>86</v>
      </c>
      <c r="F24" t="str">
        <f>VLOOKUP(B24,Athlete!A:B,2,FALSE)</f>
        <v>HHH u13GA</v>
      </c>
    </row>
    <row r="25" spans="1:6" x14ac:dyDescent="0.3">
      <c r="A25" t="s">
        <v>5</v>
      </c>
      <c r="B25">
        <v>15</v>
      </c>
      <c r="C25">
        <v>31.5</v>
      </c>
      <c r="D25">
        <f t="shared" si="0"/>
        <v>24</v>
      </c>
      <c r="E25">
        <f t="shared" si="1"/>
        <v>77</v>
      </c>
      <c r="F25" t="str">
        <f>VLOOKUP(B25,Athlete!A:B,2,FALSE)</f>
        <v>GGACU13GC</v>
      </c>
    </row>
    <row r="27" spans="1:6" x14ac:dyDescent="0.3">
      <c r="A27" t="s">
        <v>6</v>
      </c>
      <c r="B27">
        <v>1</v>
      </c>
      <c r="C27">
        <v>59.6</v>
      </c>
      <c r="D27">
        <f>ROUNDDOWN(RANK(C27,$C$27:$C$45,1),0)</f>
        <v>1</v>
      </c>
      <c r="E27">
        <f t="shared" ref="E27" si="2">101-D27</f>
        <v>100</v>
      </c>
      <c r="F27" t="str">
        <f>VLOOKUP(B27,Athlete!A:B,2,FALSE)</f>
        <v>GGACU13GA</v>
      </c>
    </row>
    <row r="28" spans="1:6" x14ac:dyDescent="0.3">
      <c r="A28" t="s">
        <v>6</v>
      </c>
      <c r="B28">
        <v>134</v>
      </c>
      <c r="C28">
        <v>59.6</v>
      </c>
      <c r="D28">
        <f t="shared" ref="D28:D45" si="3">ROUNDDOWN(RANK(C28,$C$27:$C$45,1),0)</f>
        <v>1</v>
      </c>
      <c r="E28">
        <f t="shared" ref="E28:E45" si="4">101-D28</f>
        <v>100</v>
      </c>
      <c r="F28" t="str">
        <f>VLOOKUP(B28,Athlete!A:B,2,FALSE)</f>
        <v>Waverley Purple u13G</v>
      </c>
    </row>
    <row r="29" spans="1:6" x14ac:dyDescent="0.3">
      <c r="A29" t="s">
        <v>6</v>
      </c>
      <c r="B29">
        <v>240</v>
      </c>
      <c r="C29">
        <v>61.7</v>
      </c>
      <c r="D29">
        <f t="shared" si="3"/>
        <v>9</v>
      </c>
      <c r="E29">
        <f t="shared" si="4"/>
        <v>92</v>
      </c>
      <c r="F29" t="str">
        <f>VLOOKUP(B29,Athlete!A:B,2,FALSE)</f>
        <v>SUTTONU13GB</v>
      </c>
    </row>
    <row r="30" spans="1:6" x14ac:dyDescent="0.3">
      <c r="A30" t="s">
        <v>6</v>
      </c>
      <c r="B30">
        <v>141</v>
      </c>
      <c r="C30">
        <v>64</v>
      </c>
      <c r="D30">
        <f t="shared" si="3"/>
        <v>16</v>
      </c>
      <c r="E30">
        <f t="shared" si="4"/>
        <v>85</v>
      </c>
      <c r="F30" t="str">
        <f>VLOOKUP(B30,Athlete!A:B,2,FALSE)</f>
        <v>Waverley White u13G</v>
      </c>
    </row>
    <row r="31" spans="1:6" x14ac:dyDescent="0.3">
      <c r="A31" t="s">
        <v>6</v>
      </c>
      <c r="B31">
        <v>238</v>
      </c>
      <c r="C31">
        <v>65.400000000000006</v>
      </c>
      <c r="D31">
        <f t="shared" si="3"/>
        <v>19</v>
      </c>
      <c r="E31">
        <f t="shared" si="4"/>
        <v>82</v>
      </c>
      <c r="F31" t="str">
        <f>VLOOKUP(B31,Athlete!A:B,2,FALSE)</f>
        <v>SUTTONU13GB</v>
      </c>
    </row>
    <row r="32" spans="1:6" x14ac:dyDescent="0.3">
      <c r="A32" t="s">
        <v>6</v>
      </c>
      <c r="B32">
        <v>140</v>
      </c>
      <c r="C32">
        <v>60</v>
      </c>
      <c r="D32">
        <f t="shared" si="3"/>
        <v>4</v>
      </c>
      <c r="E32">
        <f t="shared" si="4"/>
        <v>97</v>
      </c>
      <c r="F32" t="str">
        <f>VLOOKUP(B32,Athlete!A:B,2,FALSE)</f>
        <v>Waverley White u13G</v>
      </c>
    </row>
    <row r="33" spans="1:6" x14ac:dyDescent="0.3">
      <c r="A33" t="s">
        <v>6</v>
      </c>
      <c r="B33">
        <v>264</v>
      </c>
      <c r="C33">
        <v>61.4</v>
      </c>
      <c r="D33">
        <f t="shared" si="3"/>
        <v>7</v>
      </c>
      <c r="E33">
        <f t="shared" si="4"/>
        <v>94</v>
      </c>
      <c r="F33" t="str">
        <f>VLOOKUP(B33,Athlete!A:B,2,FALSE)</f>
        <v>SLHU13G</v>
      </c>
    </row>
    <row r="34" spans="1:6" x14ac:dyDescent="0.3">
      <c r="A34" t="s">
        <v>6</v>
      </c>
      <c r="B34">
        <v>117</v>
      </c>
      <c r="C34">
        <v>62.6</v>
      </c>
      <c r="D34">
        <f t="shared" si="3"/>
        <v>12</v>
      </c>
      <c r="E34">
        <f t="shared" si="4"/>
        <v>89</v>
      </c>
      <c r="F34" t="str">
        <f>VLOOKUP(B34,Athlete!A:B,2,FALSE)</f>
        <v>CLEVESU13GA</v>
      </c>
    </row>
    <row r="35" spans="1:6" x14ac:dyDescent="0.3">
      <c r="A35" t="s">
        <v>6</v>
      </c>
      <c r="B35">
        <v>229</v>
      </c>
      <c r="C35">
        <v>62.7</v>
      </c>
      <c r="D35">
        <f t="shared" si="3"/>
        <v>14</v>
      </c>
      <c r="E35">
        <f t="shared" si="4"/>
        <v>87</v>
      </c>
      <c r="F35" t="str">
        <f>VLOOKUP(B35,Athlete!A:B,2,FALSE)</f>
        <v>SUTTONU13GA</v>
      </c>
    </row>
    <row r="36" spans="1:6" x14ac:dyDescent="0.3">
      <c r="A36" t="s">
        <v>6</v>
      </c>
      <c r="B36">
        <v>4</v>
      </c>
      <c r="C36">
        <v>64.7</v>
      </c>
      <c r="D36">
        <f t="shared" si="3"/>
        <v>18</v>
      </c>
      <c r="E36">
        <f t="shared" si="4"/>
        <v>83</v>
      </c>
      <c r="F36" t="str">
        <f>VLOOKUP(B36,Athlete!A:B,2,FALSE)</f>
        <v>GGACU13GA</v>
      </c>
    </row>
    <row r="37" spans="1:6" x14ac:dyDescent="0.3">
      <c r="A37" t="s">
        <v>6</v>
      </c>
      <c r="B37">
        <v>9</v>
      </c>
      <c r="C37">
        <v>61</v>
      </c>
      <c r="D37">
        <f t="shared" si="3"/>
        <v>5</v>
      </c>
      <c r="E37">
        <f t="shared" si="4"/>
        <v>96</v>
      </c>
      <c r="F37" t="str">
        <f>VLOOKUP(B37,Athlete!A:B,2,FALSE)</f>
        <v>GGACU13GB</v>
      </c>
    </row>
    <row r="38" spans="1:6" x14ac:dyDescent="0.3">
      <c r="A38" t="s">
        <v>6</v>
      </c>
      <c r="B38">
        <v>119</v>
      </c>
      <c r="C38">
        <v>61.5</v>
      </c>
      <c r="D38">
        <f t="shared" si="3"/>
        <v>8</v>
      </c>
      <c r="E38">
        <f t="shared" si="4"/>
        <v>93</v>
      </c>
      <c r="F38" t="str">
        <f>VLOOKUP(B38,Athlete!A:B,2,FALSE)</f>
        <v>CLEVESU13GA</v>
      </c>
    </row>
    <row r="39" spans="1:6" x14ac:dyDescent="0.3">
      <c r="A39" t="s">
        <v>6</v>
      </c>
      <c r="B39">
        <v>190</v>
      </c>
      <c r="C39">
        <v>61.9</v>
      </c>
      <c r="D39">
        <f t="shared" si="3"/>
        <v>10</v>
      </c>
      <c r="E39">
        <f t="shared" si="4"/>
        <v>91</v>
      </c>
      <c r="F39" t="str">
        <f>VLOOKUP(B39,Athlete!A:B,2,FALSE)</f>
        <v>HHH u13GB</v>
      </c>
    </row>
    <row r="40" spans="1:6" x14ac:dyDescent="0.3">
      <c r="A40" t="s">
        <v>6</v>
      </c>
      <c r="B40">
        <v>133</v>
      </c>
      <c r="C40">
        <v>63.3</v>
      </c>
      <c r="D40">
        <f t="shared" si="3"/>
        <v>15</v>
      </c>
      <c r="E40">
        <f t="shared" si="4"/>
        <v>86</v>
      </c>
      <c r="F40" t="str">
        <f>VLOOKUP(B40,Athlete!A:B,2,FALSE)</f>
        <v>Waverley Purple u13G</v>
      </c>
    </row>
    <row r="41" spans="1:6" x14ac:dyDescent="0.3">
      <c r="A41" t="s">
        <v>6</v>
      </c>
      <c r="B41">
        <v>260</v>
      </c>
      <c r="C41">
        <v>64.599999999999994</v>
      </c>
      <c r="D41">
        <f t="shared" si="3"/>
        <v>17</v>
      </c>
      <c r="E41">
        <f t="shared" si="4"/>
        <v>84</v>
      </c>
      <c r="F41" t="str">
        <f>VLOOKUP(B41,Athlete!A:B,2,FALSE)</f>
        <v>SLHU13G</v>
      </c>
    </row>
    <row r="42" spans="1:6" x14ac:dyDescent="0.3">
      <c r="A42" t="s">
        <v>6</v>
      </c>
      <c r="B42">
        <v>194</v>
      </c>
      <c r="C42">
        <v>59.6</v>
      </c>
      <c r="D42">
        <f t="shared" si="3"/>
        <v>1</v>
      </c>
      <c r="E42">
        <f t="shared" si="4"/>
        <v>100</v>
      </c>
      <c r="F42" t="str">
        <f>VLOOKUP(B42,Athlete!A:B,2,FALSE)</f>
        <v>HHH u13GA</v>
      </c>
    </row>
    <row r="43" spans="1:6" x14ac:dyDescent="0.3">
      <c r="A43" t="s">
        <v>6</v>
      </c>
      <c r="B43">
        <v>37</v>
      </c>
      <c r="C43">
        <v>61.1</v>
      </c>
      <c r="D43">
        <f t="shared" si="3"/>
        <v>6</v>
      </c>
      <c r="E43">
        <f t="shared" si="4"/>
        <v>95</v>
      </c>
      <c r="F43" t="str">
        <f>VLOOKUP(B43,Athlete!A:B,2,FALSE)</f>
        <v>CADACu13G</v>
      </c>
    </row>
    <row r="44" spans="1:6" x14ac:dyDescent="0.3">
      <c r="A44" t="s">
        <v>6</v>
      </c>
      <c r="B44">
        <v>232</v>
      </c>
      <c r="C44">
        <v>62.5</v>
      </c>
      <c r="D44">
        <f t="shared" si="3"/>
        <v>11</v>
      </c>
      <c r="E44">
        <f t="shared" si="4"/>
        <v>90</v>
      </c>
      <c r="F44" t="str">
        <f>VLOOKUP(B44,Athlete!A:B,2,FALSE)</f>
        <v>SUTTONU13GA</v>
      </c>
    </row>
    <row r="45" spans="1:6" x14ac:dyDescent="0.3">
      <c r="A45" t="s">
        <v>6</v>
      </c>
      <c r="B45">
        <v>8</v>
      </c>
      <c r="C45">
        <v>62.6</v>
      </c>
      <c r="D45">
        <f t="shared" si="3"/>
        <v>12</v>
      </c>
      <c r="E45">
        <f t="shared" si="4"/>
        <v>89</v>
      </c>
      <c r="F45" t="str">
        <f>VLOOKUP(B45,Athlete!A:B,2,FALSE)</f>
        <v>GGACU13GB</v>
      </c>
    </row>
    <row r="47" spans="1:6" x14ac:dyDescent="0.3">
      <c r="A47" t="s">
        <v>7</v>
      </c>
      <c r="B47">
        <v>192</v>
      </c>
      <c r="C47">
        <v>129.6</v>
      </c>
      <c r="D47">
        <f>ROUNDDOWN(RANK(C47,$C$47:$C$64,1),0)</f>
        <v>1</v>
      </c>
      <c r="E47">
        <f t="shared" ref="E47" si="5">101-D47</f>
        <v>100</v>
      </c>
      <c r="F47" t="str">
        <f>VLOOKUP(B47,Athlete!A:B,2,FALSE)</f>
        <v>HHH u13GA</v>
      </c>
    </row>
    <row r="48" spans="1:6" x14ac:dyDescent="0.3">
      <c r="A48" t="s">
        <v>7</v>
      </c>
      <c r="B48">
        <v>6</v>
      </c>
      <c r="C48">
        <v>131.4</v>
      </c>
      <c r="D48">
        <f t="shared" ref="D48:D64" si="6">ROUNDDOWN(RANK(C48,$C$47:$C$64,1),0)</f>
        <v>2</v>
      </c>
      <c r="E48">
        <f t="shared" ref="E48:E64" si="7">101-D48</f>
        <v>99</v>
      </c>
      <c r="F48" t="str">
        <f>VLOOKUP(B48,Athlete!A:B,2,FALSE)</f>
        <v>GGACU13GA</v>
      </c>
    </row>
    <row r="49" spans="1:6" x14ac:dyDescent="0.3">
      <c r="A49" t="s">
        <v>7</v>
      </c>
      <c r="B49">
        <v>136</v>
      </c>
      <c r="C49">
        <v>136.69999999999999</v>
      </c>
      <c r="D49">
        <f t="shared" si="6"/>
        <v>4</v>
      </c>
      <c r="E49">
        <f t="shared" si="7"/>
        <v>97</v>
      </c>
      <c r="F49" t="str">
        <f>VLOOKUP(B49,Athlete!A:B,2,FALSE)</f>
        <v>Waverley Purple u13G</v>
      </c>
    </row>
    <row r="50" spans="1:6" x14ac:dyDescent="0.3">
      <c r="A50" t="s">
        <v>7</v>
      </c>
      <c r="B50">
        <v>115</v>
      </c>
      <c r="C50">
        <v>140.19999999999999</v>
      </c>
      <c r="D50">
        <f t="shared" si="6"/>
        <v>11</v>
      </c>
      <c r="E50">
        <f t="shared" si="7"/>
        <v>90</v>
      </c>
      <c r="F50" t="str">
        <f>VLOOKUP(B50,Athlete!A:B,2,FALSE)</f>
        <v>CLEVESU13GA</v>
      </c>
    </row>
    <row r="51" spans="1:6" x14ac:dyDescent="0.3">
      <c r="A51" t="s">
        <v>7</v>
      </c>
      <c r="B51">
        <v>231</v>
      </c>
      <c r="C51">
        <v>147.9</v>
      </c>
      <c r="D51">
        <f t="shared" si="6"/>
        <v>17</v>
      </c>
      <c r="E51">
        <f t="shared" si="7"/>
        <v>84</v>
      </c>
      <c r="F51" t="str">
        <f>VLOOKUP(B51,Athlete!A:B,2,FALSE)</f>
        <v>SUTTONU13GA</v>
      </c>
    </row>
    <row r="52" spans="1:6" x14ac:dyDescent="0.3">
      <c r="A52" t="s">
        <v>7</v>
      </c>
      <c r="B52">
        <v>259</v>
      </c>
      <c r="C52">
        <v>133.5</v>
      </c>
      <c r="D52">
        <f t="shared" si="6"/>
        <v>3</v>
      </c>
      <c r="E52">
        <f t="shared" si="7"/>
        <v>98</v>
      </c>
      <c r="F52" t="str">
        <f>VLOOKUP(B52,Athlete!A:B,2,FALSE)</f>
        <v>SLHU13G</v>
      </c>
    </row>
    <row r="53" spans="1:6" x14ac:dyDescent="0.3">
      <c r="A53" t="s">
        <v>7</v>
      </c>
      <c r="B53">
        <v>137</v>
      </c>
      <c r="C53">
        <v>138.1</v>
      </c>
      <c r="D53">
        <f t="shared" si="6"/>
        <v>6</v>
      </c>
      <c r="E53">
        <f t="shared" si="7"/>
        <v>95</v>
      </c>
      <c r="F53" t="str">
        <f>VLOOKUP(B53,Athlete!A:B,2,FALSE)</f>
        <v>Waverley Purple u13G</v>
      </c>
    </row>
    <row r="54" spans="1:6" x14ac:dyDescent="0.3">
      <c r="A54" t="s">
        <v>7</v>
      </c>
      <c r="B54">
        <v>3</v>
      </c>
      <c r="C54">
        <v>138.30000000000001</v>
      </c>
      <c r="D54">
        <f t="shared" si="6"/>
        <v>7</v>
      </c>
      <c r="E54">
        <f t="shared" si="7"/>
        <v>94</v>
      </c>
      <c r="F54" t="str">
        <f>VLOOKUP(B54,Athlete!A:B,2,FALSE)</f>
        <v>GGACU13GA</v>
      </c>
    </row>
    <row r="55" spans="1:6" x14ac:dyDescent="0.3">
      <c r="A55" t="s">
        <v>7</v>
      </c>
      <c r="B55">
        <v>69</v>
      </c>
      <c r="C55">
        <v>140.19999999999999</v>
      </c>
      <c r="D55">
        <f t="shared" si="6"/>
        <v>11</v>
      </c>
      <c r="E55">
        <f t="shared" si="7"/>
        <v>90</v>
      </c>
      <c r="F55" t="str">
        <f>VLOOKUP(B55,Athlete!A:B,2,FALSE)</f>
        <v>DMVU13GA</v>
      </c>
    </row>
    <row r="56" spans="1:6" x14ac:dyDescent="0.3">
      <c r="A56" t="s">
        <v>7</v>
      </c>
      <c r="B56">
        <v>237</v>
      </c>
      <c r="C56">
        <v>149.30000000000001</v>
      </c>
      <c r="D56">
        <f t="shared" si="6"/>
        <v>18</v>
      </c>
      <c r="E56">
        <f t="shared" si="7"/>
        <v>83</v>
      </c>
      <c r="F56" t="str">
        <f>VLOOKUP(B56,Athlete!A:B,2,FALSE)</f>
        <v>SUTTONU13GB</v>
      </c>
    </row>
    <row r="57" spans="1:6" x14ac:dyDescent="0.3">
      <c r="A57" t="s">
        <v>7</v>
      </c>
      <c r="B57">
        <v>143</v>
      </c>
      <c r="C57">
        <v>138.6</v>
      </c>
      <c r="D57">
        <f t="shared" si="6"/>
        <v>8</v>
      </c>
      <c r="E57">
        <f t="shared" si="7"/>
        <v>93</v>
      </c>
      <c r="F57" t="str">
        <f>VLOOKUP(B57,Athlete!A:B,2,FALSE)</f>
        <v>Waverley White u13G</v>
      </c>
    </row>
    <row r="58" spans="1:6" x14ac:dyDescent="0.3">
      <c r="A58" t="s">
        <v>7</v>
      </c>
      <c r="B58">
        <v>11</v>
      </c>
      <c r="C58">
        <v>139</v>
      </c>
      <c r="D58">
        <f t="shared" si="6"/>
        <v>9</v>
      </c>
      <c r="E58">
        <f t="shared" si="7"/>
        <v>92</v>
      </c>
      <c r="F58" t="str">
        <f>VLOOKUP(B58,Athlete!A:B,2,FALSE)</f>
        <v>GGACU13GB</v>
      </c>
    </row>
    <row r="59" spans="1:6" x14ac:dyDescent="0.3">
      <c r="A59" t="s">
        <v>7</v>
      </c>
      <c r="B59">
        <v>261</v>
      </c>
      <c r="C59">
        <v>139</v>
      </c>
      <c r="D59">
        <f t="shared" si="6"/>
        <v>9</v>
      </c>
      <c r="E59">
        <f t="shared" si="7"/>
        <v>92</v>
      </c>
      <c r="F59" t="str">
        <f>VLOOKUP(B59,Athlete!A:B,2,FALSE)</f>
        <v>SLHU13G</v>
      </c>
    </row>
    <row r="60" spans="1:6" x14ac:dyDescent="0.3">
      <c r="A60" t="s">
        <v>7</v>
      </c>
      <c r="B60">
        <v>116</v>
      </c>
      <c r="C60">
        <v>145.30000000000001</v>
      </c>
      <c r="D60">
        <f t="shared" si="6"/>
        <v>15</v>
      </c>
      <c r="E60">
        <f t="shared" si="7"/>
        <v>86</v>
      </c>
      <c r="F60" t="str">
        <f>VLOOKUP(B60,Athlete!A:B,2,FALSE)</f>
        <v>CLEVESU13GA</v>
      </c>
    </row>
    <row r="61" spans="1:6" x14ac:dyDescent="0.3">
      <c r="A61" t="s">
        <v>7</v>
      </c>
      <c r="B61">
        <v>239</v>
      </c>
      <c r="C61">
        <v>146</v>
      </c>
      <c r="D61">
        <f t="shared" si="6"/>
        <v>16</v>
      </c>
      <c r="E61">
        <f t="shared" si="7"/>
        <v>85</v>
      </c>
      <c r="F61" t="str">
        <f>VLOOKUP(B61,Athlete!A:B,2,FALSE)</f>
        <v>SUTTONU13GB</v>
      </c>
    </row>
    <row r="62" spans="1:6" x14ac:dyDescent="0.3">
      <c r="A62" t="s">
        <v>7</v>
      </c>
      <c r="B62">
        <v>12</v>
      </c>
      <c r="C62">
        <v>137.69999999999999</v>
      </c>
      <c r="D62">
        <f t="shared" si="6"/>
        <v>5</v>
      </c>
      <c r="E62">
        <f t="shared" si="7"/>
        <v>96</v>
      </c>
      <c r="F62" t="str">
        <f>VLOOKUP(B62,Athlete!A:B,2,FALSE)</f>
        <v>GGACU13GB</v>
      </c>
    </row>
    <row r="63" spans="1:6" x14ac:dyDescent="0.3">
      <c r="A63" t="s">
        <v>7</v>
      </c>
      <c r="B63">
        <v>142</v>
      </c>
      <c r="C63">
        <v>143.19999999999999</v>
      </c>
      <c r="D63">
        <f t="shared" si="6"/>
        <v>13</v>
      </c>
      <c r="E63">
        <f t="shared" si="7"/>
        <v>88</v>
      </c>
      <c r="F63" t="str">
        <f>VLOOKUP(B63,Athlete!A:B,2,FALSE)</f>
        <v>Waverley White u13G</v>
      </c>
    </row>
    <row r="64" spans="1:6" x14ac:dyDescent="0.3">
      <c r="A64" t="s">
        <v>7</v>
      </c>
      <c r="B64">
        <v>16</v>
      </c>
      <c r="C64">
        <v>144.30000000000001</v>
      </c>
      <c r="D64">
        <f t="shared" si="6"/>
        <v>14</v>
      </c>
      <c r="E64">
        <f t="shared" si="7"/>
        <v>87</v>
      </c>
      <c r="F64" t="str">
        <f>VLOOKUP(B64,Athlete!A:B,2,FALSE)</f>
        <v>GGACU13GC</v>
      </c>
    </row>
  </sheetData>
  <autoFilter ref="A1:F25" xr:uid="{42B46BAF-2F17-48B9-BD70-E87AC76C6011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65"/>
  <sheetViews>
    <sheetView workbookViewId="0">
      <selection activeCell="B43" sqref="B4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260</v>
      </c>
      <c r="C2">
        <v>30</v>
      </c>
      <c r="D2">
        <f>ROUNDDOWN(_xlfn.RANK.AVG(C2,$C$2:$C$23,0),0)</f>
        <v>22</v>
      </c>
      <c r="E2">
        <f>101-D2</f>
        <v>79</v>
      </c>
      <c r="F2" t="str">
        <f>VLOOKUP(B2,Athlete!A:B,2,FALSE)</f>
        <v>SLHU13G</v>
      </c>
    </row>
    <row r="3" spans="1:6" x14ac:dyDescent="0.3">
      <c r="A3" t="s">
        <v>16</v>
      </c>
      <c r="B3">
        <v>262</v>
      </c>
      <c r="C3">
        <v>32</v>
      </c>
      <c r="D3">
        <f t="shared" ref="D3:D23" si="0">ROUNDDOWN(_xlfn.RANK.AVG(C3,$C$2:$C$23,0),0)</f>
        <v>21</v>
      </c>
      <c r="E3">
        <f t="shared" ref="E3:E65" si="1">101-D3</f>
        <v>80</v>
      </c>
      <c r="F3" t="str">
        <f>VLOOKUP(B3,Athlete!A:B,2,FALSE)</f>
        <v>SLHU13G</v>
      </c>
    </row>
    <row r="4" spans="1:6" x14ac:dyDescent="0.3">
      <c r="A4" t="s">
        <v>16</v>
      </c>
      <c r="B4">
        <v>6</v>
      </c>
      <c r="C4">
        <v>38</v>
      </c>
      <c r="D4">
        <f t="shared" si="0"/>
        <v>15</v>
      </c>
      <c r="E4">
        <f t="shared" si="1"/>
        <v>86</v>
      </c>
      <c r="F4" t="str">
        <f>VLOOKUP(B4,Athlete!A:B,2,FALSE)</f>
        <v>GGACU13GA</v>
      </c>
    </row>
    <row r="5" spans="1:6" x14ac:dyDescent="0.3">
      <c r="A5" t="s">
        <v>16</v>
      </c>
      <c r="B5">
        <v>8</v>
      </c>
      <c r="C5">
        <v>39</v>
      </c>
      <c r="D5">
        <f t="shared" si="0"/>
        <v>13</v>
      </c>
      <c r="E5">
        <f t="shared" si="1"/>
        <v>88</v>
      </c>
      <c r="F5" t="str">
        <f>VLOOKUP(B5,Athlete!A:B,2,FALSE)</f>
        <v>GGACU13GB</v>
      </c>
    </row>
    <row r="6" spans="1:6" x14ac:dyDescent="0.3">
      <c r="A6" t="s">
        <v>16</v>
      </c>
      <c r="B6">
        <v>2</v>
      </c>
      <c r="C6">
        <v>50</v>
      </c>
      <c r="D6">
        <f t="shared" si="0"/>
        <v>1</v>
      </c>
      <c r="E6">
        <f t="shared" si="1"/>
        <v>100</v>
      </c>
      <c r="F6" t="str">
        <f>VLOOKUP(B6,Athlete!A:B,2,FALSE)</f>
        <v>GGACU13GA</v>
      </c>
    </row>
    <row r="7" spans="1:6" x14ac:dyDescent="0.3">
      <c r="A7" t="s">
        <v>16</v>
      </c>
      <c r="B7">
        <v>38</v>
      </c>
      <c r="C7">
        <v>44</v>
      </c>
      <c r="D7">
        <f t="shared" si="0"/>
        <v>6</v>
      </c>
      <c r="E7">
        <f t="shared" si="1"/>
        <v>95</v>
      </c>
      <c r="F7" t="str">
        <f>VLOOKUP(B7,Athlete!A:B,2,FALSE)</f>
        <v>CADACu13G</v>
      </c>
    </row>
    <row r="8" spans="1:6" x14ac:dyDescent="0.3">
      <c r="A8" t="s">
        <v>16</v>
      </c>
      <c r="B8">
        <v>194</v>
      </c>
      <c r="C8">
        <v>38</v>
      </c>
      <c r="D8">
        <f t="shared" si="0"/>
        <v>15</v>
      </c>
      <c r="E8">
        <f t="shared" si="1"/>
        <v>86</v>
      </c>
      <c r="F8" t="str">
        <f>VLOOKUP(B8,Athlete!A:B,2,FALSE)</f>
        <v>HHH u13GA</v>
      </c>
    </row>
    <row r="9" spans="1:6" x14ac:dyDescent="0.3">
      <c r="A9" t="s">
        <v>16</v>
      </c>
      <c r="B9">
        <v>195</v>
      </c>
      <c r="C9">
        <v>34</v>
      </c>
      <c r="D9">
        <f t="shared" si="0"/>
        <v>20</v>
      </c>
      <c r="E9">
        <f t="shared" si="1"/>
        <v>81</v>
      </c>
      <c r="F9" t="str">
        <f>VLOOKUP(B9,Athlete!A:B,2,FALSE)</f>
        <v>HHH u13GB</v>
      </c>
    </row>
    <row r="10" spans="1:6" x14ac:dyDescent="0.3">
      <c r="A10" t="s">
        <v>16</v>
      </c>
      <c r="B10">
        <v>69</v>
      </c>
      <c r="C10">
        <v>39</v>
      </c>
      <c r="D10">
        <f t="shared" si="0"/>
        <v>13</v>
      </c>
      <c r="E10">
        <f t="shared" si="1"/>
        <v>88</v>
      </c>
      <c r="F10" t="str">
        <f>VLOOKUP(B10,Athlete!A:B,2,FALSE)</f>
        <v>DMVU13GA</v>
      </c>
    </row>
    <row r="11" spans="1:6" x14ac:dyDescent="0.3">
      <c r="A11" t="s">
        <v>16</v>
      </c>
      <c r="B11">
        <v>236</v>
      </c>
      <c r="C11">
        <v>36</v>
      </c>
      <c r="D11">
        <f t="shared" si="0"/>
        <v>18</v>
      </c>
      <c r="E11">
        <f t="shared" si="1"/>
        <v>83</v>
      </c>
      <c r="F11" t="str">
        <f>VLOOKUP(B11,Athlete!A:B,2,FALSE)</f>
        <v>SUTTONU13GB</v>
      </c>
    </row>
    <row r="12" spans="1:6" x14ac:dyDescent="0.3">
      <c r="A12" t="s">
        <v>16</v>
      </c>
      <c r="B12">
        <v>229</v>
      </c>
      <c r="C12">
        <v>36</v>
      </c>
      <c r="D12">
        <f t="shared" si="0"/>
        <v>18</v>
      </c>
      <c r="E12">
        <f t="shared" si="1"/>
        <v>83</v>
      </c>
      <c r="F12" t="str">
        <f>VLOOKUP(B12,Athlete!A:B,2,FALSE)</f>
        <v>SUTTONU13GA</v>
      </c>
    </row>
    <row r="13" spans="1:6" x14ac:dyDescent="0.3">
      <c r="A13" t="s">
        <v>16</v>
      </c>
      <c r="B13">
        <v>231</v>
      </c>
      <c r="C13">
        <v>48</v>
      </c>
      <c r="D13">
        <f t="shared" si="0"/>
        <v>2</v>
      </c>
      <c r="E13">
        <f t="shared" si="1"/>
        <v>99</v>
      </c>
      <c r="F13" t="str">
        <f>VLOOKUP(B13,Athlete!A:B,2,FALSE)</f>
        <v>SUTTONU13GA</v>
      </c>
    </row>
    <row r="14" spans="1:6" x14ac:dyDescent="0.3">
      <c r="A14" t="s">
        <v>16</v>
      </c>
      <c r="B14">
        <v>235</v>
      </c>
      <c r="C14">
        <v>40</v>
      </c>
      <c r="D14">
        <f t="shared" si="0"/>
        <v>11</v>
      </c>
      <c r="E14">
        <f t="shared" si="1"/>
        <v>90</v>
      </c>
      <c r="F14" t="str">
        <f>VLOOKUP(B14,Athlete!A:B,2,FALSE)</f>
        <v>SUTTONU13GB</v>
      </c>
    </row>
    <row r="15" spans="1:6" x14ac:dyDescent="0.3">
      <c r="A15" t="s">
        <v>16</v>
      </c>
      <c r="B15">
        <v>13</v>
      </c>
      <c r="C15">
        <v>45</v>
      </c>
      <c r="D15">
        <f t="shared" si="0"/>
        <v>5</v>
      </c>
      <c r="E15">
        <f t="shared" si="1"/>
        <v>96</v>
      </c>
      <c r="F15" t="str">
        <f>VLOOKUP(B15,Athlete!A:B,2,FALSE)</f>
        <v>GGACU13GC</v>
      </c>
    </row>
    <row r="16" spans="1:6" x14ac:dyDescent="0.3">
      <c r="A16" t="s">
        <v>16</v>
      </c>
      <c r="B16">
        <v>88</v>
      </c>
      <c r="C16">
        <v>40</v>
      </c>
      <c r="D16">
        <f t="shared" si="0"/>
        <v>11</v>
      </c>
      <c r="E16">
        <f t="shared" si="1"/>
        <v>90</v>
      </c>
      <c r="F16" t="str">
        <f>VLOOKUP(B16,Athlete!A:B,2,FALSE)</f>
        <v>E&amp;E u13G</v>
      </c>
    </row>
    <row r="17" spans="1:6" x14ac:dyDescent="0.3">
      <c r="A17" t="s">
        <v>16</v>
      </c>
      <c r="B17">
        <v>133</v>
      </c>
      <c r="C17">
        <v>48</v>
      </c>
      <c r="D17">
        <f t="shared" si="0"/>
        <v>2</v>
      </c>
      <c r="E17">
        <f t="shared" si="1"/>
        <v>99</v>
      </c>
      <c r="F17" t="str">
        <f>VLOOKUP(B17,Athlete!A:B,2,FALSE)</f>
        <v>Waverley Purple u13G</v>
      </c>
    </row>
    <row r="18" spans="1:6" x14ac:dyDescent="0.3">
      <c r="A18" t="s">
        <v>16</v>
      </c>
      <c r="B18">
        <v>138</v>
      </c>
      <c r="C18">
        <v>47</v>
      </c>
      <c r="D18">
        <f t="shared" si="0"/>
        <v>4</v>
      </c>
      <c r="E18">
        <f t="shared" si="1"/>
        <v>97</v>
      </c>
      <c r="F18" t="str">
        <f>VLOOKUP(B18,Athlete!A:B,2,FALSE)</f>
        <v>Waverley Purple u13G</v>
      </c>
    </row>
    <row r="19" spans="1:6" x14ac:dyDescent="0.3">
      <c r="A19" t="s">
        <v>16</v>
      </c>
      <c r="B19">
        <v>139</v>
      </c>
      <c r="C19">
        <v>44</v>
      </c>
      <c r="D19">
        <f t="shared" si="0"/>
        <v>6</v>
      </c>
      <c r="E19">
        <f t="shared" si="1"/>
        <v>95</v>
      </c>
      <c r="F19" t="str">
        <f>VLOOKUP(B19,Athlete!A:B,2,FALSE)</f>
        <v>Waverley White u13G</v>
      </c>
    </row>
    <row r="20" spans="1:6" x14ac:dyDescent="0.3">
      <c r="A20" t="s">
        <v>16</v>
      </c>
      <c r="B20">
        <v>144</v>
      </c>
      <c r="C20">
        <v>41</v>
      </c>
      <c r="D20">
        <f t="shared" si="0"/>
        <v>10</v>
      </c>
      <c r="E20">
        <f t="shared" si="1"/>
        <v>91</v>
      </c>
      <c r="F20" t="str">
        <f>VLOOKUP(B20,Athlete!A:B,2,FALSE)</f>
        <v>Waverley White u13G</v>
      </c>
    </row>
    <row r="21" spans="1:6" x14ac:dyDescent="0.3">
      <c r="A21" t="s">
        <v>16</v>
      </c>
      <c r="B21">
        <v>119</v>
      </c>
      <c r="C21">
        <v>37</v>
      </c>
      <c r="D21">
        <f t="shared" si="0"/>
        <v>17</v>
      </c>
      <c r="E21">
        <f t="shared" si="1"/>
        <v>84</v>
      </c>
      <c r="F21" t="str">
        <f>VLOOKUP(B21,Athlete!A:B,2,FALSE)</f>
        <v>CLEVESU13GA</v>
      </c>
    </row>
    <row r="22" spans="1:6" x14ac:dyDescent="0.3">
      <c r="A22" t="s">
        <v>16</v>
      </c>
      <c r="B22">
        <v>116</v>
      </c>
      <c r="C22">
        <v>42</v>
      </c>
      <c r="D22">
        <f t="shared" si="0"/>
        <v>9</v>
      </c>
      <c r="E22">
        <f t="shared" si="1"/>
        <v>92</v>
      </c>
      <c r="F22" t="str">
        <f>VLOOKUP(B22,Athlete!A:B,2,FALSE)</f>
        <v>CLEVESU13GA</v>
      </c>
    </row>
    <row r="23" spans="1:6" x14ac:dyDescent="0.3">
      <c r="A23" t="s">
        <v>16</v>
      </c>
      <c r="B23">
        <v>12</v>
      </c>
      <c r="C23">
        <v>43</v>
      </c>
      <c r="D23">
        <f t="shared" si="0"/>
        <v>8</v>
      </c>
      <c r="E23">
        <f t="shared" si="1"/>
        <v>93</v>
      </c>
      <c r="F23" t="str">
        <f>VLOOKUP(B23,Athlete!A:B,2,FALSE)</f>
        <v>GGACU13GB</v>
      </c>
    </row>
    <row r="25" spans="1:6" x14ac:dyDescent="0.3">
      <c r="A25" t="s">
        <v>8</v>
      </c>
      <c r="B25">
        <v>259</v>
      </c>
      <c r="C25">
        <v>5.14</v>
      </c>
      <c r="D25">
        <f t="shared" ref="D25:D41" si="2">ROUNDDOWN(_xlfn.RANK.AVG(C25,$C$25:$C$41,0),0)</f>
        <v>13</v>
      </c>
      <c r="E25">
        <f t="shared" si="1"/>
        <v>88</v>
      </c>
      <c r="F25" t="str">
        <f>VLOOKUP(B25,Athlete!A:B,2,FALSE)</f>
        <v>SLHU13G</v>
      </c>
    </row>
    <row r="26" spans="1:6" x14ac:dyDescent="0.3">
      <c r="A26" t="s">
        <v>8</v>
      </c>
      <c r="B26">
        <v>261</v>
      </c>
      <c r="C26">
        <v>3.9</v>
      </c>
      <c r="D26">
        <f t="shared" si="2"/>
        <v>17</v>
      </c>
      <c r="E26">
        <f t="shared" si="1"/>
        <v>84</v>
      </c>
      <c r="F26" t="str">
        <f>VLOOKUP(B26,Athlete!A:B,2,FALSE)</f>
        <v>SLHU13G</v>
      </c>
    </row>
    <row r="27" spans="1:6" x14ac:dyDescent="0.3">
      <c r="A27" t="s">
        <v>8</v>
      </c>
      <c r="B27">
        <v>192</v>
      </c>
      <c r="C27">
        <v>8.3699999999999992</v>
      </c>
      <c r="D27">
        <f t="shared" si="2"/>
        <v>1</v>
      </c>
      <c r="E27">
        <f t="shared" si="1"/>
        <v>100</v>
      </c>
      <c r="F27" t="str">
        <f>VLOOKUP(B27,Athlete!A:B,2,FALSE)</f>
        <v>HHH u13GA</v>
      </c>
    </row>
    <row r="28" spans="1:6" x14ac:dyDescent="0.3">
      <c r="A28" t="s">
        <v>8</v>
      </c>
      <c r="B28">
        <v>4</v>
      </c>
      <c r="C28">
        <v>5.34</v>
      </c>
      <c r="D28">
        <f t="shared" si="2"/>
        <v>11</v>
      </c>
      <c r="E28">
        <f t="shared" si="1"/>
        <v>90</v>
      </c>
      <c r="F28" t="str">
        <f>VLOOKUP(B28,Athlete!A:B,2,FALSE)</f>
        <v>GGACU13GA</v>
      </c>
    </row>
    <row r="29" spans="1:6" x14ac:dyDescent="0.3">
      <c r="A29" t="s">
        <v>8</v>
      </c>
      <c r="B29">
        <v>7</v>
      </c>
      <c r="C29">
        <v>6.67</v>
      </c>
      <c r="D29">
        <f t="shared" si="2"/>
        <v>4</v>
      </c>
      <c r="E29">
        <f t="shared" si="1"/>
        <v>97</v>
      </c>
      <c r="F29" t="str">
        <f>VLOOKUP(B29,Athlete!A:B,2,FALSE)</f>
        <v>GGACU13GB</v>
      </c>
    </row>
    <row r="30" spans="1:6" x14ac:dyDescent="0.3">
      <c r="A30" t="s">
        <v>8</v>
      </c>
      <c r="B30">
        <v>200</v>
      </c>
      <c r="C30">
        <v>7.61</v>
      </c>
      <c r="D30">
        <f t="shared" si="2"/>
        <v>2</v>
      </c>
      <c r="E30">
        <f t="shared" si="1"/>
        <v>99</v>
      </c>
      <c r="F30" t="str">
        <f>VLOOKUP(B30,Athlete!A:B,2,FALSE)</f>
        <v>HHH u13GB</v>
      </c>
    </row>
    <row r="31" spans="1:6" x14ac:dyDescent="0.3">
      <c r="A31" t="s">
        <v>8</v>
      </c>
      <c r="B31">
        <v>143</v>
      </c>
      <c r="C31">
        <v>5.69</v>
      </c>
      <c r="D31">
        <f t="shared" si="2"/>
        <v>9</v>
      </c>
      <c r="E31">
        <f t="shared" si="1"/>
        <v>92</v>
      </c>
      <c r="F31" t="str">
        <f>VLOOKUP(B31,Athlete!A:B,2,FALSE)</f>
        <v>Waverley White u13G</v>
      </c>
    </row>
    <row r="32" spans="1:6" x14ac:dyDescent="0.3">
      <c r="A32" t="s">
        <v>8</v>
      </c>
      <c r="B32">
        <v>137</v>
      </c>
      <c r="C32">
        <v>4.75</v>
      </c>
      <c r="D32">
        <f t="shared" si="2"/>
        <v>14</v>
      </c>
      <c r="E32">
        <f t="shared" si="1"/>
        <v>87</v>
      </c>
      <c r="F32" t="str">
        <f>VLOOKUP(B32,Athlete!A:B,2,FALSE)</f>
        <v>Waverley Purple u13G</v>
      </c>
    </row>
    <row r="33" spans="1:6" x14ac:dyDescent="0.3">
      <c r="A33" t="s">
        <v>8</v>
      </c>
      <c r="B33">
        <v>118</v>
      </c>
      <c r="C33">
        <v>3.98</v>
      </c>
      <c r="D33">
        <f t="shared" si="2"/>
        <v>16</v>
      </c>
      <c r="E33">
        <f t="shared" si="1"/>
        <v>85</v>
      </c>
      <c r="F33" t="str">
        <f>VLOOKUP(B33,Athlete!A:B,2,FALSE)</f>
        <v>CLEVESU13GA</v>
      </c>
    </row>
    <row r="34" spans="1:6" x14ac:dyDescent="0.3">
      <c r="A34" t="s">
        <v>8</v>
      </c>
      <c r="B34">
        <v>120</v>
      </c>
      <c r="C34">
        <v>4.09</v>
      </c>
      <c r="D34">
        <f t="shared" si="2"/>
        <v>15</v>
      </c>
      <c r="E34">
        <f t="shared" si="1"/>
        <v>86</v>
      </c>
      <c r="F34" t="str">
        <f>VLOOKUP(B34,Athlete!A:B,2,FALSE)</f>
        <v>CLEVESU13GA</v>
      </c>
    </row>
    <row r="35" spans="1:6" x14ac:dyDescent="0.3">
      <c r="A35" t="s">
        <v>8</v>
      </c>
      <c r="B35">
        <v>233</v>
      </c>
      <c r="C35">
        <v>6.68</v>
      </c>
      <c r="D35">
        <f t="shared" si="2"/>
        <v>3</v>
      </c>
      <c r="E35">
        <f t="shared" si="1"/>
        <v>98</v>
      </c>
      <c r="F35" t="str">
        <f>VLOOKUP(B35,Athlete!A:B,2,FALSE)</f>
        <v>SUTTONU13GA</v>
      </c>
    </row>
    <row r="36" spans="1:6" x14ac:dyDescent="0.3">
      <c r="A36" t="s">
        <v>8</v>
      </c>
      <c r="B36">
        <v>134</v>
      </c>
      <c r="C36">
        <v>6.55</v>
      </c>
      <c r="D36">
        <f t="shared" si="2"/>
        <v>5</v>
      </c>
      <c r="E36">
        <f t="shared" si="1"/>
        <v>96</v>
      </c>
      <c r="F36" t="str">
        <f>VLOOKUP(B36,Athlete!A:B,2,FALSE)</f>
        <v>Waverley Purple u13G</v>
      </c>
    </row>
    <row r="37" spans="1:6" x14ac:dyDescent="0.3">
      <c r="A37" t="s">
        <v>8</v>
      </c>
      <c r="B37">
        <v>238</v>
      </c>
      <c r="C37">
        <v>5.46</v>
      </c>
      <c r="D37">
        <f t="shared" si="2"/>
        <v>10</v>
      </c>
      <c r="E37">
        <f t="shared" si="1"/>
        <v>91</v>
      </c>
      <c r="F37" t="str">
        <f>VLOOKUP(B37,Athlete!A:B,2,FALSE)</f>
        <v>SUTTONU13GB</v>
      </c>
    </row>
    <row r="38" spans="1:6" x14ac:dyDescent="0.3">
      <c r="A38" t="s">
        <v>8</v>
      </c>
      <c r="B38">
        <v>141</v>
      </c>
      <c r="C38">
        <v>5.3</v>
      </c>
      <c r="D38">
        <f t="shared" si="2"/>
        <v>12</v>
      </c>
      <c r="E38">
        <f t="shared" si="1"/>
        <v>89</v>
      </c>
      <c r="F38" t="str">
        <f>VLOOKUP(B38,Athlete!A:B,2,FALSE)</f>
        <v>Waverley White u13G</v>
      </c>
    </row>
    <row r="39" spans="1:6" x14ac:dyDescent="0.3">
      <c r="A39" t="s">
        <v>8</v>
      </c>
      <c r="B39">
        <v>9</v>
      </c>
      <c r="C39">
        <v>5.81</v>
      </c>
      <c r="D39">
        <f t="shared" si="2"/>
        <v>8</v>
      </c>
      <c r="E39">
        <f t="shared" si="1"/>
        <v>93</v>
      </c>
      <c r="F39" t="str">
        <f>VLOOKUP(B39,Athlete!A:B,2,FALSE)</f>
        <v>GGACU13GB</v>
      </c>
    </row>
    <row r="40" spans="1:6" x14ac:dyDescent="0.3">
      <c r="A40" t="s">
        <v>8</v>
      </c>
      <c r="B40">
        <v>1</v>
      </c>
      <c r="C40">
        <v>6.02</v>
      </c>
      <c r="D40">
        <f t="shared" si="2"/>
        <v>6</v>
      </c>
      <c r="E40">
        <f t="shared" si="1"/>
        <v>95</v>
      </c>
      <c r="F40" t="str">
        <f>VLOOKUP(B40,Athlete!A:B,2,FALSE)</f>
        <v>GGACU13GA</v>
      </c>
    </row>
    <row r="41" spans="1:6" x14ac:dyDescent="0.3">
      <c r="A41" t="s">
        <v>8</v>
      </c>
      <c r="B41">
        <v>239</v>
      </c>
      <c r="C41">
        <v>5.89</v>
      </c>
      <c r="D41">
        <f t="shared" si="2"/>
        <v>7</v>
      </c>
      <c r="E41">
        <f t="shared" si="1"/>
        <v>94</v>
      </c>
      <c r="F41" t="str">
        <f>VLOOKUP(B41,Athlete!A:B,2,FALSE)</f>
        <v>SUTTONU13GB</v>
      </c>
    </row>
    <row r="43" spans="1:6" x14ac:dyDescent="0.3">
      <c r="A43" t="s">
        <v>19</v>
      </c>
      <c r="B43">
        <v>135</v>
      </c>
      <c r="C43">
        <v>2.12</v>
      </c>
      <c r="D43">
        <f>ROUNDDOWN(_xlfn.RANK.AVG(C43,$C$43:$C$65,0),0)</f>
        <v>1</v>
      </c>
      <c r="E43">
        <f t="shared" si="1"/>
        <v>100</v>
      </c>
      <c r="F43" t="str">
        <f>VLOOKUP(B43,Athlete!A:B,2,FALSE)</f>
        <v>Waverley Purple u13G</v>
      </c>
    </row>
    <row r="44" spans="1:6" x14ac:dyDescent="0.3">
      <c r="A44" t="s">
        <v>19</v>
      </c>
      <c r="B44">
        <v>3</v>
      </c>
      <c r="C44">
        <v>1.96</v>
      </c>
      <c r="D44">
        <f t="shared" ref="D44:D65" si="3">ROUNDDOWN(_xlfn.RANK.AVG(C44,$C$43:$C$65,0),0)</f>
        <v>6</v>
      </c>
      <c r="E44">
        <f t="shared" si="1"/>
        <v>95</v>
      </c>
      <c r="F44" t="str">
        <f>VLOOKUP(B44,Athlete!A:B,2,FALSE)</f>
        <v>GGACU13GA</v>
      </c>
    </row>
    <row r="45" spans="1:6" x14ac:dyDescent="0.3">
      <c r="A45" t="s">
        <v>19</v>
      </c>
      <c r="B45">
        <v>136</v>
      </c>
      <c r="C45">
        <v>2.06</v>
      </c>
      <c r="D45">
        <f t="shared" si="3"/>
        <v>3</v>
      </c>
      <c r="E45">
        <f t="shared" si="1"/>
        <v>98</v>
      </c>
      <c r="F45" t="str">
        <f>VLOOKUP(B45,Athlete!A:B,2,FALSE)</f>
        <v>Waverley Purple u13G</v>
      </c>
    </row>
    <row r="46" spans="1:6" x14ac:dyDescent="0.3">
      <c r="A46" t="s">
        <v>19</v>
      </c>
      <c r="B46">
        <v>140</v>
      </c>
      <c r="C46">
        <v>1.9</v>
      </c>
      <c r="D46">
        <f t="shared" si="3"/>
        <v>10</v>
      </c>
      <c r="E46">
        <f t="shared" si="1"/>
        <v>91</v>
      </c>
      <c r="F46" t="str">
        <f>VLOOKUP(B46,Athlete!A:B,2,FALSE)</f>
        <v>Waverley White u13G</v>
      </c>
    </row>
    <row r="47" spans="1:6" x14ac:dyDescent="0.3">
      <c r="A47" t="s">
        <v>19</v>
      </c>
      <c r="B47">
        <v>142</v>
      </c>
      <c r="C47">
        <v>1.6</v>
      </c>
      <c r="D47">
        <f t="shared" si="3"/>
        <v>21</v>
      </c>
      <c r="E47">
        <f t="shared" si="1"/>
        <v>80</v>
      </c>
      <c r="F47" t="str">
        <f>VLOOKUP(B47,Athlete!A:B,2,FALSE)</f>
        <v>Waverley White u13G</v>
      </c>
    </row>
    <row r="48" spans="1:6" x14ac:dyDescent="0.3">
      <c r="A48" t="s">
        <v>19</v>
      </c>
      <c r="B48">
        <v>263</v>
      </c>
      <c r="C48">
        <v>1.74</v>
      </c>
      <c r="D48">
        <f t="shared" si="3"/>
        <v>19</v>
      </c>
      <c r="E48">
        <f t="shared" si="1"/>
        <v>82</v>
      </c>
      <c r="F48" t="str">
        <f>VLOOKUP(B48,Athlete!A:B,2,FALSE)</f>
        <v>SLHU13G</v>
      </c>
    </row>
    <row r="49" spans="1:6" x14ac:dyDescent="0.3">
      <c r="A49" t="s">
        <v>19</v>
      </c>
      <c r="B49">
        <v>264</v>
      </c>
      <c r="C49">
        <v>1.58</v>
      </c>
      <c r="D49">
        <f t="shared" si="3"/>
        <v>22</v>
      </c>
      <c r="E49">
        <f t="shared" si="1"/>
        <v>79</v>
      </c>
      <c r="F49" t="str">
        <f>VLOOKUP(B49,Athlete!A:B,2,FALSE)</f>
        <v>SLHU13G</v>
      </c>
    </row>
    <row r="50" spans="1:6" x14ac:dyDescent="0.3">
      <c r="A50" t="s">
        <v>19</v>
      </c>
      <c r="B50">
        <v>37</v>
      </c>
      <c r="C50">
        <v>1.84</v>
      </c>
      <c r="D50">
        <f t="shared" si="3"/>
        <v>13</v>
      </c>
      <c r="E50">
        <f t="shared" si="1"/>
        <v>88</v>
      </c>
      <c r="F50" t="str">
        <f>VLOOKUP(B50,Athlete!A:B,2,FALSE)</f>
        <v>CADACu13G</v>
      </c>
    </row>
    <row r="51" spans="1:6" x14ac:dyDescent="0.3">
      <c r="A51" t="s">
        <v>19</v>
      </c>
      <c r="B51">
        <v>89</v>
      </c>
      <c r="C51">
        <v>1.84</v>
      </c>
      <c r="D51">
        <f t="shared" si="3"/>
        <v>13</v>
      </c>
      <c r="E51">
        <f t="shared" si="1"/>
        <v>88</v>
      </c>
      <c r="F51" t="str">
        <f>VLOOKUP(B51,Athlete!A:B,2,FALSE)</f>
        <v>E&amp;E u13G</v>
      </c>
    </row>
    <row r="52" spans="1:6" x14ac:dyDescent="0.3">
      <c r="A52" t="s">
        <v>19</v>
      </c>
      <c r="B52">
        <v>5</v>
      </c>
      <c r="C52">
        <v>1.94</v>
      </c>
      <c r="D52">
        <f t="shared" si="3"/>
        <v>8</v>
      </c>
      <c r="E52">
        <f t="shared" si="1"/>
        <v>93</v>
      </c>
      <c r="F52" t="str">
        <f>VLOOKUP(B52,Athlete!A:B,2,FALSE)</f>
        <v>GGACU13GA</v>
      </c>
    </row>
    <row r="53" spans="1:6" x14ac:dyDescent="0.3">
      <c r="A53" t="s">
        <v>19</v>
      </c>
      <c r="B53">
        <v>10</v>
      </c>
      <c r="C53">
        <v>1.76</v>
      </c>
      <c r="D53">
        <f t="shared" si="3"/>
        <v>17</v>
      </c>
      <c r="E53">
        <f t="shared" si="1"/>
        <v>84</v>
      </c>
      <c r="F53" t="str">
        <f>VLOOKUP(B53,Athlete!A:B,2,FALSE)</f>
        <v>GGACU13GB</v>
      </c>
    </row>
    <row r="54" spans="1:6" x14ac:dyDescent="0.3">
      <c r="A54" t="s">
        <v>19</v>
      </c>
      <c r="B54">
        <v>196</v>
      </c>
      <c r="C54">
        <v>1.84</v>
      </c>
      <c r="D54">
        <f t="shared" si="3"/>
        <v>13</v>
      </c>
      <c r="E54">
        <f t="shared" si="1"/>
        <v>88</v>
      </c>
      <c r="F54" t="str">
        <f>VLOOKUP(B54,Athlete!A:B,2,FALSE)</f>
        <v>HHH u13GA</v>
      </c>
    </row>
    <row r="55" spans="1:6" x14ac:dyDescent="0.3">
      <c r="A55" t="s">
        <v>19</v>
      </c>
      <c r="B55">
        <v>190</v>
      </c>
      <c r="C55">
        <v>1.8</v>
      </c>
      <c r="D55">
        <f t="shared" si="3"/>
        <v>15</v>
      </c>
      <c r="E55">
        <f t="shared" si="1"/>
        <v>86</v>
      </c>
      <c r="F55" t="str">
        <f>VLOOKUP(B55,Athlete!A:B,2,FALSE)</f>
        <v>HHH u13GB</v>
      </c>
    </row>
    <row r="56" spans="1:6" x14ac:dyDescent="0.3">
      <c r="A56" t="s">
        <v>19</v>
      </c>
      <c r="B56">
        <v>199</v>
      </c>
      <c r="C56">
        <v>2.08</v>
      </c>
      <c r="D56">
        <f t="shared" si="3"/>
        <v>2</v>
      </c>
      <c r="E56">
        <f t="shared" si="1"/>
        <v>99</v>
      </c>
      <c r="F56" t="str">
        <f>VLOOKUP(B56,Athlete!A:B,2,FALSE)</f>
        <v>HHH u13GA</v>
      </c>
    </row>
    <row r="57" spans="1:6" x14ac:dyDescent="0.3">
      <c r="A57" t="s">
        <v>19</v>
      </c>
      <c r="B57">
        <v>197</v>
      </c>
      <c r="C57">
        <v>1.94</v>
      </c>
      <c r="D57">
        <f t="shared" si="3"/>
        <v>8</v>
      </c>
      <c r="E57">
        <f t="shared" si="1"/>
        <v>93</v>
      </c>
      <c r="F57" t="str">
        <f>VLOOKUP(B57,Athlete!A:B,2,FALSE)</f>
        <v>HHH u13GB</v>
      </c>
    </row>
    <row r="58" spans="1:6" x14ac:dyDescent="0.3">
      <c r="A58" t="s">
        <v>19</v>
      </c>
      <c r="B58">
        <v>15</v>
      </c>
      <c r="C58">
        <v>1.34</v>
      </c>
      <c r="D58">
        <f t="shared" si="3"/>
        <v>23</v>
      </c>
      <c r="E58">
        <f t="shared" si="1"/>
        <v>78</v>
      </c>
      <c r="F58" t="str">
        <f>VLOOKUP(B58,Athlete!A:B,2,FALSE)</f>
        <v>GGACU13GC</v>
      </c>
    </row>
    <row r="59" spans="1:6" x14ac:dyDescent="0.3">
      <c r="A59" t="s">
        <v>19</v>
      </c>
      <c r="B59">
        <v>232</v>
      </c>
      <c r="C59">
        <v>1.68</v>
      </c>
      <c r="D59">
        <f t="shared" si="3"/>
        <v>20</v>
      </c>
      <c r="E59">
        <f t="shared" si="1"/>
        <v>81</v>
      </c>
      <c r="F59" t="str">
        <f>VLOOKUP(B59,Athlete!A:B,2,FALSE)</f>
        <v>SUTTONU13GA</v>
      </c>
    </row>
    <row r="60" spans="1:6" x14ac:dyDescent="0.3">
      <c r="A60" t="s">
        <v>19</v>
      </c>
      <c r="B60">
        <v>237</v>
      </c>
      <c r="C60">
        <v>1.78</v>
      </c>
      <c r="D60">
        <f t="shared" si="3"/>
        <v>16</v>
      </c>
      <c r="E60">
        <f t="shared" si="1"/>
        <v>85</v>
      </c>
      <c r="F60" t="str">
        <f>VLOOKUP(B60,Athlete!A:B,2,FALSE)</f>
        <v>SUTTONU13GB</v>
      </c>
    </row>
    <row r="61" spans="1:6" x14ac:dyDescent="0.3">
      <c r="A61" t="s">
        <v>19</v>
      </c>
      <c r="B61">
        <v>16</v>
      </c>
      <c r="C61">
        <v>1.86</v>
      </c>
      <c r="D61">
        <f t="shared" si="3"/>
        <v>11</v>
      </c>
      <c r="E61">
        <f t="shared" si="1"/>
        <v>90</v>
      </c>
      <c r="F61" t="str">
        <f>VLOOKUP(B61,Athlete!A:B,2,FALSE)</f>
        <v>GGACU13GC</v>
      </c>
    </row>
    <row r="62" spans="1:6" x14ac:dyDescent="0.3">
      <c r="A62" t="s">
        <v>19</v>
      </c>
      <c r="B62">
        <v>11</v>
      </c>
      <c r="C62">
        <v>1.96</v>
      </c>
      <c r="D62">
        <f t="shared" si="3"/>
        <v>6</v>
      </c>
      <c r="E62">
        <f t="shared" si="1"/>
        <v>95</v>
      </c>
      <c r="F62" t="str">
        <f>VLOOKUP(B62,Athlete!A:B,2,FALSE)</f>
        <v>GGACU13GB</v>
      </c>
    </row>
    <row r="63" spans="1:6" x14ac:dyDescent="0.3">
      <c r="A63" t="s">
        <v>19</v>
      </c>
      <c r="B63">
        <v>230</v>
      </c>
      <c r="C63">
        <v>1.75</v>
      </c>
      <c r="D63">
        <f t="shared" si="3"/>
        <v>18</v>
      </c>
      <c r="E63">
        <f t="shared" si="1"/>
        <v>83</v>
      </c>
      <c r="F63" t="str">
        <f>VLOOKUP(B63,Athlete!A:B,2,FALSE)</f>
        <v>SUTTONU13GA</v>
      </c>
    </row>
    <row r="64" spans="1:6" x14ac:dyDescent="0.3">
      <c r="A64" t="s">
        <v>19</v>
      </c>
      <c r="B64">
        <v>117</v>
      </c>
      <c r="C64">
        <v>1.96</v>
      </c>
      <c r="D64">
        <f t="shared" si="3"/>
        <v>6</v>
      </c>
      <c r="E64">
        <f t="shared" si="1"/>
        <v>95</v>
      </c>
      <c r="F64" t="str">
        <f>VLOOKUP(B64,Athlete!A:B,2,FALSE)</f>
        <v>CLEVESU13GA</v>
      </c>
    </row>
    <row r="65" spans="1:6" x14ac:dyDescent="0.3">
      <c r="A65" t="s">
        <v>19</v>
      </c>
      <c r="B65">
        <v>115</v>
      </c>
      <c r="C65">
        <v>1.98</v>
      </c>
      <c r="D65">
        <f t="shared" si="3"/>
        <v>4</v>
      </c>
      <c r="E65">
        <f t="shared" si="1"/>
        <v>97</v>
      </c>
      <c r="F65" t="str">
        <f>VLOOKUP(B65,Athlete!A:B,2,FALSE)</f>
        <v>CLEVESU13GA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35"/>
  <sheetViews>
    <sheetView workbookViewId="0">
      <selection activeCell="B43" sqref="B4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</v>
      </c>
      <c r="C2" t="str">
        <f>VLOOKUP(B2,Athlete!A:B,2,FALSE)</f>
        <v>GGACU13GA</v>
      </c>
      <c r="D2">
        <v>209.2</v>
      </c>
      <c r="E2">
        <f>ROUNDDOWN(RANK(D2,$D$2:$D$11,1),0)</f>
        <v>3</v>
      </c>
      <c r="F2">
        <f>101-E2</f>
        <v>98</v>
      </c>
    </row>
    <row r="3" spans="1:6" x14ac:dyDescent="0.3">
      <c r="A3" t="s">
        <v>21</v>
      </c>
      <c r="B3">
        <v>134</v>
      </c>
      <c r="C3" t="str">
        <f>VLOOKUP(B3,Athlete!A:B,2,FALSE)</f>
        <v>Waverley Purple u13G</v>
      </c>
      <c r="D3">
        <v>210.6</v>
      </c>
      <c r="E3">
        <f t="shared" ref="E3:E11" si="0">ROUNDDOWN(RANK(D3,$D$2:$D$11,1),0)</f>
        <v>4</v>
      </c>
      <c r="F3">
        <f t="shared" ref="F3:F35" si="1">101-E3</f>
        <v>97</v>
      </c>
    </row>
    <row r="4" spans="1:6" x14ac:dyDescent="0.3">
      <c r="A4" t="s">
        <v>21</v>
      </c>
      <c r="B4">
        <v>261</v>
      </c>
      <c r="C4" t="str">
        <f>VLOOKUP(B4,Athlete!A:B,2,FALSE)</f>
        <v>SLHU13G</v>
      </c>
      <c r="D4">
        <v>217</v>
      </c>
      <c r="E4">
        <f t="shared" si="0"/>
        <v>7</v>
      </c>
      <c r="F4">
        <f t="shared" si="1"/>
        <v>94</v>
      </c>
    </row>
    <row r="5" spans="1:6" x14ac:dyDescent="0.3">
      <c r="A5" t="s">
        <v>21</v>
      </c>
      <c r="B5">
        <v>231</v>
      </c>
      <c r="C5" t="str">
        <f>VLOOKUP(B5,Athlete!A:B,2,FALSE)</f>
        <v>SUTTONU13GA</v>
      </c>
      <c r="D5">
        <v>218.9</v>
      </c>
      <c r="E5">
        <f t="shared" si="0"/>
        <v>8</v>
      </c>
      <c r="F5">
        <f t="shared" si="1"/>
        <v>93</v>
      </c>
    </row>
    <row r="6" spans="1:6" x14ac:dyDescent="0.3">
      <c r="A6" t="s">
        <v>21</v>
      </c>
      <c r="B6">
        <v>118</v>
      </c>
      <c r="C6" t="str">
        <f>VLOOKUP(B6,Athlete!A:B,2,FALSE)</f>
        <v>CLEVESU13GA</v>
      </c>
      <c r="D6">
        <v>204</v>
      </c>
      <c r="E6">
        <f t="shared" si="0"/>
        <v>1</v>
      </c>
      <c r="F6">
        <f t="shared" si="1"/>
        <v>100</v>
      </c>
    </row>
    <row r="7" spans="1:6" x14ac:dyDescent="0.3">
      <c r="A7" t="s">
        <v>21</v>
      </c>
      <c r="B7">
        <v>8</v>
      </c>
      <c r="C7" t="str">
        <f>VLOOKUP(B7,Athlete!A:B,2,FALSE)</f>
        <v>GGACU13GB</v>
      </c>
      <c r="D7">
        <v>210.8</v>
      </c>
      <c r="E7">
        <f t="shared" si="0"/>
        <v>5</v>
      </c>
      <c r="F7">
        <f t="shared" si="1"/>
        <v>96</v>
      </c>
    </row>
    <row r="8" spans="1:6" x14ac:dyDescent="0.3">
      <c r="A8" t="s">
        <v>21</v>
      </c>
      <c r="B8">
        <v>142</v>
      </c>
      <c r="C8" t="str">
        <f>VLOOKUP(B8,Athlete!A:B,2,FALSE)</f>
        <v>Waverley White u13G</v>
      </c>
      <c r="D8">
        <v>211.3</v>
      </c>
      <c r="E8">
        <f t="shared" si="0"/>
        <v>6</v>
      </c>
      <c r="F8">
        <f t="shared" si="1"/>
        <v>95</v>
      </c>
    </row>
    <row r="9" spans="1:6" x14ac:dyDescent="0.3">
      <c r="A9" t="s">
        <v>21</v>
      </c>
      <c r="B9">
        <v>192</v>
      </c>
      <c r="C9" t="str">
        <f>VLOOKUP(B9,Athlete!A:B,2,FALSE)</f>
        <v>HHH u13GA</v>
      </c>
      <c r="D9">
        <v>206.8</v>
      </c>
      <c r="E9">
        <f t="shared" si="0"/>
        <v>2</v>
      </c>
      <c r="F9">
        <f t="shared" si="1"/>
        <v>99</v>
      </c>
    </row>
    <row r="10" spans="1:6" x14ac:dyDescent="0.3">
      <c r="A10" t="s">
        <v>21</v>
      </c>
      <c r="B10">
        <v>237</v>
      </c>
      <c r="C10" t="str">
        <f>VLOOKUP(B10,Athlete!A:B,2,FALSE)</f>
        <v>SUTTONU13GB</v>
      </c>
      <c r="D10">
        <v>219.1</v>
      </c>
      <c r="E10">
        <f t="shared" si="0"/>
        <v>9</v>
      </c>
      <c r="F10">
        <f t="shared" si="1"/>
        <v>92</v>
      </c>
    </row>
    <row r="11" spans="1:6" x14ac:dyDescent="0.3">
      <c r="A11" t="s">
        <v>21</v>
      </c>
      <c r="B11">
        <v>13</v>
      </c>
      <c r="C11" t="str">
        <f>VLOOKUP(B11,Athlete!A:B,2,FALSE)</f>
        <v>GGACU13GC</v>
      </c>
      <c r="D11">
        <v>219.4</v>
      </c>
      <c r="E11">
        <f t="shared" si="0"/>
        <v>10</v>
      </c>
      <c r="F11">
        <f t="shared" si="1"/>
        <v>91</v>
      </c>
    </row>
    <row r="13" spans="1:6" x14ac:dyDescent="0.3">
      <c r="A13" t="s">
        <v>20</v>
      </c>
      <c r="B13">
        <v>3</v>
      </c>
      <c r="C13" t="str">
        <f>VLOOKUP(B13,Athlete!A:B,2,FALSE)</f>
        <v>GGACU13GA</v>
      </c>
      <c r="D13">
        <v>155.30000000000001</v>
      </c>
      <c r="E13">
        <f>ROUNDDOWN(RANK(D13,$D$13:$D$22,1),0)</f>
        <v>1</v>
      </c>
      <c r="F13">
        <f t="shared" si="1"/>
        <v>100</v>
      </c>
    </row>
    <row r="14" spans="1:6" x14ac:dyDescent="0.3">
      <c r="A14" t="s">
        <v>20</v>
      </c>
      <c r="B14">
        <v>137</v>
      </c>
      <c r="C14" t="str">
        <f>VLOOKUP(B14,Athlete!A:B,2,FALSE)</f>
        <v>Waverley Purple u13G</v>
      </c>
      <c r="D14">
        <v>158.69999999999999</v>
      </c>
      <c r="E14">
        <f t="shared" ref="E14:E22" si="2">ROUNDDOWN(RANK(D14,$D$13:$D$22,1),0)</f>
        <v>2</v>
      </c>
      <c r="F14">
        <f t="shared" si="1"/>
        <v>99</v>
      </c>
    </row>
    <row r="15" spans="1:6" x14ac:dyDescent="0.3">
      <c r="A15" t="s">
        <v>20</v>
      </c>
      <c r="B15">
        <v>259</v>
      </c>
      <c r="C15" t="str">
        <f>VLOOKUP(B15,Athlete!A:B,2,FALSE)</f>
        <v>SLHU13G</v>
      </c>
      <c r="D15">
        <v>201.4</v>
      </c>
      <c r="E15">
        <f t="shared" si="2"/>
        <v>3</v>
      </c>
      <c r="F15">
        <f t="shared" si="1"/>
        <v>98</v>
      </c>
    </row>
    <row r="16" spans="1:6" x14ac:dyDescent="0.3">
      <c r="A16" t="s">
        <v>20</v>
      </c>
      <c r="B16">
        <v>119</v>
      </c>
      <c r="C16" t="str">
        <f>VLOOKUP(B16,Athlete!A:B,2,FALSE)</f>
        <v>CLEVESU13GA</v>
      </c>
      <c r="D16">
        <v>205.8</v>
      </c>
      <c r="E16">
        <f t="shared" si="2"/>
        <v>6</v>
      </c>
      <c r="F16">
        <f t="shared" si="1"/>
        <v>95</v>
      </c>
    </row>
    <row r="17" spans="1:6" x14ac:dyDescent="0.3">
      <c r="A17" t="s">
        <v>20</v>
      </c>
      <c r="B17">
        <v>235</v>
      </c>
      <c r="C17" t="str">
        <f>VLOOKUP(B17,Athlete!A:B,2,FALSE)</f>
        <v>SUTTONU13GB</v>
      </c>
      <c r="D17">
        <v>214.5</v>
      </c>
      <c r="E17">
        <f t="shared" si="2"/>
        <v>10</v>
      </c>
      <c r="F17">
        <f t="shared" si="1"/>
        <v>91</v>
      </c>
    </row>
    <row r="18" spans="1:6" x14ac:dyDescent="0.3">
      <c r="A18" t="s">
        <v>20</v>
      </c>
      <c r="B18">
        <v>10</v>
      </c>
      <c r="C18" t="str">
        <f>VLOOKUP(B18,Athlete!A:B,2,FALSE)</f>
        <v>GGACU13GB</v>
      </c>
      <c r="D18">
        <v>201.4</v>
      </c>
      <c r="E18">
        <f t="shared" si="2"/>
        <v>3</v>
      </c>
      <c r="F18">
        <f t="shared" si="1"/>
        <v>98</v>
      </c>
    </row>
    <row r="19" spans="1:6" x14ac:dyDescent="0.3">
      <c r="A19" t="s">
        <v>20</v>
      </c>
      <c r="B19">
        <v>142</v>
      </c>
      <c r="C19" t="str">
        <f>VLOOKUP(B19,Athlete!A:B,2,FALSE)</f>
        <v>Waverley White u13G</v>
      </c>
      <c r="D19">
        <v>204.3</v>
      </c>
      <c r="E19">
        <f t="shared" si="2"/>
        <v>5</v>
      </c>
      <c r="F19">
        <f t="shared" si="1"/>
        <v>96</v>
      </c>
    </row>
    <row r="20" spans="1:6" x14ac:dyDescent="0.3">
      <c r="A20" t="s">
        <v>20</v>
      </c>
      <c r="B20">
        <v>195</v>
      </c>
      <c r="C20" t="str">
        <f>VLOOKUP(B20,Athlete!A:B,2,FALSE)</f>
        <v>HHH u13GB</v>
      </c>
      <c r="D20">
        <v>207.7</v>
      </c>
      <c r="E20">
        <f t="shared" si="2"/>
        <v>7</v>
      </c>
      <c r="F20">
        <f t="shared" si="1"/>
        <v>94</v>
      </c>
    </row>
    <row r="21" spans="1:6" x14ac:dyDescent="0.3">
      <c r="A21" t="s">
        <v>20</v>
      </c>
      <c r="B21">
        <v>199</v>
      </c>
      <c r="C21" t="str">
        <f>VLOOKUP(B21,Athlete!A:B,2,FALSE)</f>
        <v>HHH u13GA</v>
      </c>
      <c r="D21">
        <v>212.4</v>
      </c>
      <c r="E21">
        <f t="shared" si="2"/>
        <v>8</v>
      </c>
      <c r="F21">
        <f t="shared" si="1"/>
        <v>93</v>
      </c>
    </row>
    <row r="22" spans="1:6" x14ac:dyDescent="0.3">
      <c r="A22" t="s">
        <v>20</v>
      </c>
      <c r="B22">
        <v>231</v>
      </c>
      <c r="C22" t="str">
        <f>VLOOKUP(B22,Athlete!A:B,2,FALSE)</f>
        <v>SUTTONU13GA</v>
      </c>
      <c r="D22">
        <v>212.5</v>
      </c>
      <c r="E22">
        <f t="shared" si="2"/>
        <v>9</v>
      </c>
      <c r="F22">
        <f t="shared" si="1"/>
        <v>92</v>
      </c>
    </row>
    <row r="24" spans="1:6" x14ac:dyDescent="0.3">
      <c r="A24" t="s">
        <v>9</v>
      </c>
      <c r="B24">
        <v>134</v>
      </c>
      <c r="C24" t="str">
        <f>VLOOKUP(B24,Athlete!A:B,2,FALSE)</f>
        <v>Waverley Purple u13G</v>
      </c>
      <c r="D24">
        <v>149.4</v>
      </c>
      <c r="E24">
        <f>ROUNDDOWN(RANK(D24,$D$24:$D$35,1),0)</f>
        <v>1</v>
      </c>
      <c r="F24">
        <f t="shared" si="1"/>
        <v>100</v>
      </c>
    </row>
    <row r="25" spans="1:6" x14ac:dyDescent="0.3">
      <c r="A25" t="s">
        <v>9</v>
      </c>
      <c r="B25">
        <v>1</v>
      </c>
      <c r="C25" t="str">
        <f>VLOOKUP(B25,Athlete!A:B,2,FALSE)</f>
        <v>GGACU13GA</v>
      </c>
      <c r="D25">
        <v>150.80000000000001</v>
      </c>
      <c r="E25">
        <f t="shared" ref="E25:E35" si="3">ROUNDDOWN(RANK(D25,$D$24:$D$35,1),0)</f>
        <v>3</v>
      </c>
      <c r="F25">
        <f t="shared" si="1"/>
        <v>98</v>
      </c>
    </row>
    <row r="26" spans="1:6" x14ac:dyDescent="0.3">
      <c r="A26" t="s">
        <v>9</v>
      </c>
      <c r="B26">
        <v>118</v>
      </c>
      <c r="C26" t="str">
        <f>VLOOKUP(B26,Athlete!A:B,2,FALSE)</f>
        <v>CLEVESU13GA</v>
      </c>
      <c r="D26">
        <v>152.9</v>
      </c>
      <c r="E26">
        <f t="shared" si="3"/>
        <v>5</v>
      </c>
      <c r="F26">
        <f t="shared" si="1"/>
        <v>96</v>
      </c>
    </row>
    <row r="27" spans="1:6" x14ac:dyDescent="0.3">
      <c r="A27" t="s">
        <v>9</v>
      </c>
      <c r="B27">
        <v>229</v>
      </c>
      <c r="C27" t="str">
        <f>VLOOKUP(B27,Athlete!A:B,2,FALSE)</f>
        <v>SUTTONU13GA</v>
      </c>
      <c r="D27">
        <v>158.4</v>
      </c>
      <c r="E27">
        <f t="shared" si="3"/>
        <v>8</v>
      </c>
      <c r="F27">
        <f t="shared" si="1"/>
        <v>93</v>
      </c>
    </row>
    <row r="28" spans="1:6" x14ac:dyDescent="0.3">
      <c r="A28" t="s">
        <v>9</v>
      </c>
      <c r="B28">
        <v>264</v>
      </c>
      <c r="C28" t="str">
        <f>VLOOKUP(B28,Athlete!A:B,2,FALSE)</f>
        <v>SLHU13G</v>
      </c>
      <c r="D28">
        <v>159.19999999999999</v>
      </c>
      <c r="E28">
        <f t="shared" si="3"/>
        <v>9</v>
      </c>
      <c r="F28">
        <f t="shared" si="1"/>
        <v>92</v>
      </c>
    </row>
    <row r="29" spans="1:6" x14ac:dyDescent="0.3">
      <c r="A29" t="s">
        <v>9</v>
      </c>
      <c r="B29">
        <v>192</v>
      </c>
      <c r="C29" t="str">
        <f>VLOOKUP(B29,Athlete!A:B,2,FALSE)</f>
        <v>HHH u13GA</v>
      </c>
      <c r="D29">
        <v>149.4</v>
      </c>
      <c r="E29">
        <f t="shared" si="3"/>
        <v>1</v>
      </c>
      <c r="F29">
        <f t="shared" si="1"/>
        <v>100</v>
      </c>
    </row>
    <row r="30" spans="1:6" x14ac:dyDescent="0.3">
      <c r="A30" t="s">
        <v>9</v>
      </c>
      <c r="B30">
        <v>8</v>
      </c>
      <c r="C30" t="str">
        <f>VLOOKUP(B30,Athlete!A:B,2,FALSE)</f>
        <v>GGACU13GB</v>
      </c>
      <c r="D30">
        <v>152.4</v>
      </c>
      <c r="E30">
        <f t="shared" si="3"/>
        <v>4</v>
      </c>
      <c r="F30">
        <f t="shared" si="1"/>
        <v>97</v>
      </c>
    </row>
    <row r="31" spans="1:6" x14ac:dyDescent="0.3">
      <c r="A31" t="s">
        <v>9</v>
      </c>
      <c r="B31">
        <v>189</v>
      </c>
      <c r="C31" t="s">
        <v>110</v>
      </c>
      <c r="D31">
        <v>156.9</v>
      </c>
      <c r="E31">
        <f t="shared" si="3"/>
        <v>7</v>
      </c>
      <c r="F31">
        <f t="shared" si="1"/>
        <v>94</v>
      </c>
    </row>
    <row r="32" spans="1:6" x14ac:dyDescent="0.3">
      <c r="A32" t="s">
        <v>9</v>
      </c>
      <c r="B32">
        <v>237</v>
      </c>
      <c r="C32" t="str">
        <f>VLOOKUP(B32,Athlete!A:B,2,FALSE)</f>
        <v>SUTTONU13GB</v>
      </c>
      <c r="D32">
        <v>201.6</v>
      </c>
      <c r="E32">
        <f t="shared" si="3"/>
        <v>10</v>
      </c>
      <c r="F32">
        <f t="shared" si="1"/>
        <v>91</v>
      </c>
    </row>
    <row r="33" spans="1:6" x14ac:dyDescent="0.3">
      <c r="A33" t="s">
        <v>9</v>
      </c>
      <c r="B33">
        <v>200</v>
      </c>
      <c r="C33" t="str">
        <f>VLOOKUP(B33,Athlete!A:B,2,FALSE)</f>
        <v>HHH u13GB</v>
      </c>
      <c r="D33">
        <v>154.6</v>
      </c>
      <c r="E33">
        <f t="shared" si="3"/>
        <v>6</v>
      </c>
      <c r="F33">
        <f t="shared" si="1"/>
        <v>95</v>
      </c>
    </row>
    <row r="34" spans="1:6" x14ac:dyDescent="0.3">
      <c r="A34" t="s">
        <v>9</v>
      </c>
      <c r="B34">
        <v>88</v>
      </c>
      <c r="C34" t="str">
        <f>VLOOKUP(B34,Athlete!A:B,2,FALSE)</f>
        <v>E&amp;E u13G</v>
      </c>
      <c r="D34">
        <v>201.8</v>
      </c>
      <c r="E34">
        <f t="shared" si="3"/>
        <v>11</v>
      </c>
      <c r="F34">
        <f t="shared" si="1"/>
        <v>90</v>
      </c>
    </row>
    <row r="35" spans="1:6" x14ac:dyDescent="0.3">
      <c r="A35" t="s">
        <v>9</v>
      </c>
      <c r="B35">
        <v>13</v>
      </c>
      <c r="C35" t="str">
        <f>VLOOKUP(B35,Athlete!A:B,2,FALSE)</f>
        <v>GGACU13GC</v>
      </c>
      <c r="D35">
        <v>204.5</v>
      </c>
      <c r="E35">
        <f t="shared" si="3"/>
        <v>12</v>
      </c>
      <c r="F35">
        <f t="shared" si="1"/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5"/>
  <sheetViews>
    <sheetView tabSelected="1" workbookViewId="0">
      <selection activeCell="A23" sqref="A23"/>
    </sheetView>
  </sheetViews>
  <sheetFormatPr defaultRowHeight="14.4" x14ac:dyDescent="0.3"/>
  <cols>
    <col min="1" max="1" width="22" bestFit="1" customWidth="1"/>
    <col min="2" max="12" width="11.44140625" customWidth="1"/>
  </cols>
  <sheetData>
    <row r="1" spans="1:12" x14ac:dyDescent="0.3">
      <c r="A1" s="4" t="s">
        <v>22</v>
      </c>
      <c r="B1" s="4" t="s">
        <v>26</v>
      </c>
      <c r="C1" s="4" t="s">
        <v>23</v>
      </c>
      <c r="D1" s="3" t="s">
        <v>5</v>
      </c>
      <c r="E1" s="3" t="s">
        <v>6</v>
      </c>
      <c r="F1" s="3" t="s">
        <v>7</v>
      </c>
      <c r="G1" s="3" t="s">
        <v>19</v>
      </c>
      <c r="H1" s="3" t="s">
        <v>16</v>
      </c>
      <c r="I1" s="3" t="s">
        <v>8</v>
      </c>
      <c r="J1" s="3" t="s">
        <v>20</v>
      </c>
      <c r="K1" s="3" t="s">
        <v>9</v>
      </c>
      <c r="L1" s="3" t="s">
        <v>21</v>
      </c>
    </row>
    <row r="2" spans="1:12" x14ac:dyDescent="0.3">
      <c r="A2" s="1" t="s">
        <v>97</v>
      </c>
      <c r="B2" s="1">
        <v>1</v>
      </c>
      <c r="C2" s="1">
        <v>1444</v>
      </c>
      <c r="D2" s="1">
        <v>193</v>
      </c>
      <c r="E2" s="1">
        <v>186</v>
      </c>
      <c r="F2" s="1">
        <v>192</v>
      </c>
      <c r="G2" s="1">
        <v>198</v>
      </c>
      <c r="H2" s="1">
        <v>196</v>
      </c>
      <c r="I2" s="1">
        <v>183</v>
      </c>
      <c r="J2" s="1">
        <v>99</v>
      </c>
      <c r="K2" s="1">
        <v>100</v>
      </c>
      <c r="L2" s="1">
        <v>97</v>
      </c>
    </row>
    <row r="3" spans="1:12" x14ac:dyDescent="0.3">
      <c r="A3" s="2" t="s">
        <v>63</v>
      </c>
      <c r="B3" s="2">
        <v>2</v>
      </c>
      <c r="C3" s="2">
        <v>1427</v>
      </c>
      <c r="D3" s="2">
        <v>196</v>
      </c>
      <c r="E3" s="2">
        <v>183</v>
      </c>
      <c r="F3" s="2">
        <v>193</v>
      </c>
      <c r="G3" s="2">
        <v>188</v>
      </c>
      <c r="H3" s="2">
        <v>186</v>
      </c>
      <c r="I3" s="2">
        <v>185</v>
      </c>
      <c r="J3" s="2">
        <v>100</v>
      </c>
      <c r="K3" s="2">
        <v>98</v>
      </c>
      <c r="L3" s="2">
        <v>98</v>
      </c>
    </row>
    <row r="4" spans="1:12" x14ac:dyDescent="0.3">
      <c r="A4" s="1" t="s">
        <v>76</v>
      </c>
      <c r="B4" s="1">
        <v>3</v>
      </c>
      <c r="C4" s="1">
        <v>1398</v>
      </c>
      <c r="D4" s="1">
        <v>184</v>
      </c>
      <c r="E4" s="1">
        <v>185</v>
      </c>
      <c r="F4" s="1">
        <v>188</v>
      </c>
      <c r="G4" s="1">
        <v>179</v>
      </c>
      <c r="H4" s="1">
        <v>181</v>
      </c>
      <c r="I4" s="1">
        <v>190</v>
      </c>
      <c r="J4" s="1">
        <v>98</v>
      </c>
      <c r="K4" s="1">
        <v>97</v>
      </c>
      <c r="L4" s="1">
        <v>96</v>
      </c>
    </row>
    <row r="5" spans="1:12" x14ac:dyDescent="0.3">
      <c r="A5" s="2" t="s">
        <v>39</v>
      </c>
      <c r="B5" s="2">
        <v>4</v>
      </c>
      <c r="C5" s="2">
        <v>1366</v>
      </c>
      <c r="D5" s="2">
        <v>178</v>
      </c>
      <c r="E5" s="2">
        <v>182</v>
      </c>
      <c r="F5" s="2">
        <v>176</v>
      </c>
      <c r="G5" s="2">
        <v>192</v>
      </c>
      <c r="H5" s="2">
        <v>176</v>
      </c>
      <c r="I5" s="2">
        <v>171</v>
      </c>
      <c r="J5" s="2">
        <v>95</v>
      </c>
      <c r="K5" s="2">
        <v>96</v>
      </c>
      <c r="L5" s="2">
        <v>100</v>
      </c>
    </row>
    <row r="6" spans="1:12" x14ac:dyDescent="0.3">
      <c r="A6" s="1" t="s">
        <v>110</v>
      </c>
      <c r="B6" s="1">
        <v>5</v>
      </c>
      <c r="C6" s="1">
        <v>1364</v>
      </c>
      <c r="D6" s="1">
        <v>178</v>
      </c>
      <c r="E6" s="1">
        <v>182</v>
      </c>
      <c r="F6" s="1">
        <v>181</v>
      </c>
      <c r="G6" s="1">
        <v>171</v>
      </c>
      <c r="H6" s="1">
        <v>186</v>
      </c>
      <c r="I6" s="1">
        <v>181</v>
      </c>
      <c r="J6" s="1">
        <v>96</v>
      </c>
      <c r="K6" s="1">
        <v>94</v>
      </c>
      <c r="L6" s="1">
        <v>95</v>
      </c>
    </row>
    <row r="7" spans="1:12" x14ac:dyDescent="0.3">
      <c r="A7" s="2" t="s">
        <v>52</v>
      </c>
      <c r="B7" s="2">
        <v>6</v>
      </c>
      <c r="C7" s="2">
        <v>1238</v>
      </c>
      <c r="D7" s="2">
        <v>94</v>
      </c>
      <c r="E7" s="2">
        <v>178</v>
      </c>
      <c r="F7" s="2">
        <v>190</v>
      </c>
      <c r="G7" s="2">
        <v>161</v>
      </c>
      <c r="H7" s="2">
        <v>159</v>
      </c>
      <c r="I7" s="2">
        <v>172</v>
      </c>
      <c r="J7" s="2">
        <v>98</v>
      </c>
      <c r="K7" s="2">
        <v>92</v>
      </c>
      <c r="L7" s="2">
        <v>94</v>
      </c>
    </row>
    <row r="8" spans="1:12" x14ac:dyDescent="0.3">
      <c r="A8" s="1" t="s">
        <v>160</v>
      </c>
      <c r="B8" s="1">
        <v>7</v>
      </c>
      <c r="C8" s="1">
        <v>1219</v>
      </c>
      <c r="D8" s="1">
        <v>160</v>
      </c>
      <c r="E8" s="1">
        <v>174</v>
      </c>
      <c r="F8" s="1">
        <v>168</v>
      </c>
      <c r="G8" s="1">
        <v>85</v>
      </c>
      <c r="H8" s="1">
        <v>173</v>
      </c>
      <c r="I8" s="1">
        <v>185</v>
      </c>
      <c r="J8" s="1">
        <v>91</v>
      </c>
      <c r="K8" s="1">
        <v>91</v>
      </c>
      <c r="L8" s="1">
        <v>92</v>
      </c>
    </row>
    <row r="9" spans="1:12" x14ac:dyDescent="0.3">
      <c r="A9" s="2" t="s">
        <v>147</v>
      </c>
      <c r="B9" s="2">
        <v>8</v>
      </c>
      <c r="C9" s="2">
        <v>1146</v>
      </c>
      <c r="D9" s="2">
        <v>163</v>
      </c>
      <c r="E9" s="2">
        <v>177</v>
      </c>
      <c r="F9" s="2">
        <v>84</v>
      </c>
      <c r="G9" s="2">
        <v>164</v>
      </c>
      <c r="H9" s="2">
        <v>182</v>
      </c>
      <c r="I9" s="2">
        <v>98</v>
      </c>
      <c r="J9" s="2">
        <v>92</v>
      </c>
      <c r="K9" s="2">
        <v>93</v>
      </c>
      <c r="L9" s="2">
        <v>93</v>
      </c>
    </row>
    <row r="10" spans="1:12" x14ac:dyDescent="0.3">
      <c r="A10" s="1" t="s">
        <v>121</v>
      </c>
      <c r="B10" s="1">
        <v>9</v>
      </c>
      <c r="C10" s="1">
        <v>1051</v>
      </c>
      <c r="D10" s="1">
        <v>186</v>
      </c>
      <c r="E10" s="1">
        <v>100</v>
      </c>
      <c r="F10" s="1">
        <v>100</v>
      </c>
      <c r="G10" s="1">
        <v>187</v>
      </c>
      <c r="H10" s="1">
        <v>86</v>
      </c>
      <c r="I10" s="1">
        <v>100</v>
      </c>
      <c r="J10" s="1">
        <v>93</v>
      </c>
      <c r="K10" s="1">
        <v>100</v>
      </c>
      <c r="L10" s="1">
        <v>99</v>
      </c>
    </row>
    <row r="11" spans="1:12" x14ac:dyDescent="0.3">
      <c r="A11" s="2" t="s">
        <v>131</v>
      </c>
      <c r="B11" s="2">
        <v>10</v>
      </c>
      <c r="C11" s="2">
        <v>809</v>
      </c>
      <c r="D11" s="2">
        <v>170</v>
      </c>
      <c r="E11" s="2">
        <v>91</v>
      </c>
      <c r="F11" s="2">
        <v>0</v>
      </c>
      <c r="G11" s="2">
        <v>179</v>
      </c>
      <c r="H11" s="2">
        <v>81</v>
      </c>
      <c r="I11" s="2">
        <v>99</v>
      </c>
      <c r="J11" s="2">
        <v>94</v>
      </c>
      <c r="K11" s="2">
        <v>95</v>
      </c>
      <c r="L11" s="2">
        <v>0</v>
      </c>
    </row>
    <row r="12" spans="1:12" x14ac:dyDescent="0.3">
      <c r="A12" s="1" t="s">
        <v>88</v>
      </c>
      <c r="B12" s="1">
        <v>11</v>
      </c>
      <c r="C12" s="1">
        <v>689</v>
      </c>
      <c r="D12" s="1">
        <v>158</v>
      </c>
      <c r="E12" s="1">
        <v>0</v>
      </c>
      <c r="F12" s="1">
        <v>87</v>
      </c>
      <c r="G12" s="1">
        <v>168</v>
      </c>
      <c r="H12" s="1">
        <v>96</v>
      </c>
      <c r="I12" s="1">
        <v>0</v>
      </c>
      <c r="J12" s="1">
        <v>0</v>
      </c>
      <c r="K12" s="1">
        <v>89</v>
      </c>
      <c r="L12" s="1">
        <v>91</v>
      </c>
    </row>
    <row r="13" spans="1:12" x14ac:dyDescent="0.3">
      <c r="A13" s="2" t="s">
        <v>142</v>
      </c>
      <c r="B13" s="2">
        <v>12</v>
      </c>
      <c r="C13" s="2">
        <v>444</v>
      </c>
      <c r="D13" s="2">
        <v>176</v>
      </c>
      <c r="E13" s="2">
        <v>0</v>
      </c>
      <c r="F13" s="2">
        <v>0</v>
      </c>
      <c r="G13" s="2">
        <v>88</v>
      </c>
      <c r="H13" s="2">
        <v>90</v>
      </c>
      <c r="I13" s="2">
        <v>0</v>
      </c>
      <c r="J13" s="2">
        <v>0</v>
      </c>
      <c r="K13" s="2">
        <v>90</v>
      </c>
      <c r="L13" s="2">
        <v>0</v>
      </c>
    </row>
    <row r="14" spans="1:12" x14ac:dyDescent="0.3">
      <c r="A14" s="1" t="s">
        <v>171</v>
      </c>
      <c r="B14" s="1">
        <v>13</v>
      </c>
      <c r="C14" s="1">
        <v>376</v>
      </c>
      <c r="D14" s="1">
        <v>98</v>
      </c>
      <c r="E14" s="1">
        <v>95</v>
      </c>
      <c r="F14" s="1">
        <v>0</v>
      </c>
      <c r="G14" s="1">
        <v>88</v>
      </c>
      <c r="H14" s="1">
        <v>95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3">
      <c r="A15" s="2" t="s">
        <v>38</v>
      </c>
      <c r="B15" s="2">
        <v>14</v>
      </c>
      <c r="C15" s="2">
        <v>178</v>
      </c>
      <c r="D15" s="2">
        <v>0</v>
      </c>
      <c r="E15" s="2">
        <v>0</v>
      </c>
      <c r="F15" s="2">
        <v>90</v>
      </c>
      <c r="G15" s="2">
        <v>0</v>
      </c>
      <c r="H15" s="2">
        <v>88</v>
      </c>
      <c r="I15" s="2">
        <v>0</v>
      </c>
      <c r="J15" s="2">
        <v>0</v>
      </c>
      <c r="K15" s="2">
        <v>0</v>
      </c>
      <c r="L15" s="2">
        <v>0</v>
      </c>
    </row>
  </sheetData>
  <autoFilter ref="A1:L15" xr:uid="{83A9BF93-1450-424F-AFE0-68D00B04EB76}">
    <sortState xmlns:xlrd2="http://schemas.microsoft.com/office/spreadsheetml/2017/richdata2" ref="A2:L15">
      <sortCondition descending="1" ref="C1:C15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68"/>
  <sheetViews>
    <sheetView topLeftCell="A51" workbookViewId="0">
      <selection activeCell="A69" sqref="A69"/>
    </sheetView>
  </sheetViews>
  <sheetFormatPr defaultRowHeight="14.4" x14ac:dyDescent="0.3"/>
  <cols>
    <col min="2" max="2" width="19.109375" bestFit="1" customWidth="1"/>
    <col min="3" max="3" width="26.109375" bestFit="1" customWidth="1"/>
    <col min="5" max="5" width="10.6640625" bestFit="1" customWidth="1"/>
  </cols>
  <sheetData>
    <row r="1" spans="1:11" x14ac:dyDescent="0.3">
      <c r="A1" s="4" t="s">
        <v>4</v>
      </c>
      <c r="B1" s="4" t="s">
        <v>22</v>
      </c>
      <c r="C1" s="4" t="s">
        <v>27</v>
      </c>
      <c r="D1" s="4" t="s">
        <v>26</v>
      </c>
      <c r="E1" s="4" t="s">
        <v>23</v>
      </c>
      <c r="F1" s="3" t="s">
        <v>5</v>
      </c>
      <c r="G1" s="3" t="s">
        <v>6</v>
      </c>
      <c r="H1" s="3" t="s">
        <v>7</v>
      </c>
      <c r="I1" s="3" t="s">
        <v>19</v>
      </c>
      <c r="J1" s="3" t="s">
        <v>16</v>
      </c>
      <c r="K1" s="3" t="s">
        <v>8</v>
      </c>
    </row>
    <row r="2" spans="1:11" x14ac:dyDescent="0.3">
      <c r="A2" s="1">
        <v>192</v>
      </c>
      <c r="B2" s="1" t="s">
        <v>121</v>
      </c>
      <c r="C2" s="1" t="s">
        <v>215</v>
      </c>
      <c r="D2" s="1">
        <v>1</v>
      </c>
      <c r="E2" s="1">
        <v>200</v>
      </c>
      <c r="F2" s="1">
        <v>0</v>
      </c>
      <c r="G2" s="1">
        <v>0</v>
      </c>
      <c r="H2" s="1">
        <v>100</v>
      </c>
      <c r="I2" s="1">
        <v>0</v>
      </c>
      <c r="J2" s="1">
        <v>0</v>
      </c>
      <c r="K2" s="1">
        <v>100</v>
      </c>
    </row>
    <row r="3" spans="1:11" x14ac:dyDescent="0.3">
      <c r="A3" s="2">
        <v>135</v>
      </c>
      <c r="B3" s="2" t="s">
        <v>97</v>
      </c>
      <c r="C3" s="2" t="s">
        <v>205</v>
      </c>
      <c r="D3" s="2">
        <v>2</v>
      </c>
      <c r="E3" s="2">
        <v>198</v>
      </c>
      <c r="F3" s="2">
        <v>98</v>
      </c>
      <c r="G3" s="2">
        <v>0</v>
      </c>
      <c r="H3" s="2">
        <v>0</v>
      </c>
      <c r="I3" s="2">
        <v>100</v>
      </c>
      <c r="J3" s="2">
        <v>0</v>
      </c>
      <c r="K3" s="2">
        <v>0</v>
      </c>
    </row>
    <row r="4" spans="1:11" x14ac:dyDescent="0.3">
      <c r="A4" s="1">
        <v>2</v>
      </c>
      <c r="B4" s="1" t="s">
        <v>63</v>
      </c>
      <c r="C4" s="1" t="s">
        <v>188</v>
      </c>
      <c r="D4" s="1">
        <v>3</v>
      </c>
      <c r="E4" s="1">
        <v>196</v>
      </c>
      <c r="F4" s="1">
        <v>96</v>
      </c>
      <c r="G4" s="1">
        <v>0</v>
      </c>
      <c r="H4" s="1">
        <v>0</v>
      </c>
      <c r="I4" s="1">
        <v>0</v>
      </c>
      <c r="J4" s="1">
        <v>100</v>
      </c>
      <c r="K4" s="1">
        <v>0</v>
      </c>
    </row>
    <row r="5" spans="1:11" x14ac:dyDescent="0.3">
      <c r="A5" s="2">
        <v>134</v>
      </c>
      <c r="B5" s="2" t="s">
        <v>97</v>
      </c>
      <c r="C5" s="2" t="s">
        <v>204</v>
      </c>
      <c r="D5" s="2">
        <v>3</v>
      </c>
      <c r="E5" s="2">
        <v>196</v>
      </c>
      <c r="F5" s="2">
        <v>0</v>
      </c>
      <c r="G5" s="2">
        <v>100</v>
      </c>
      <c r="H5" s="2">
        <v>0</v>
      </c>
      <c r="I5" s="2">
        <v>0</v>
      </c>
      <c r="J5" s="2">
        <v>0</v>
      </c>
      <c r="K5" s="2">
        <v>96</v>
      </c>
    </row>
    <row r="6" spans="1:11" x14ac:dyDescent="0.3">
      <c r="A6" s="1">
        <v>1</v>
      </c>
      <c r="B6" s="1" t="s">
        <v>63</v>
      </c>
      <c r="C6" s="1" t="s">
        <v>187</v>
      </c>
      <c r="D6" s="1">
        <v>5</v>
      </c>
      <c r="E6" s="1">
        <v>195</v>
      </c>
      <c r="F6" s="1">
        <v>0</v>
      </c>
      <c r="G6" s="1">
        <v>100</v>
      </c>
      <c r="H6" s="1">
        <v>0</v>
      </c>
      <c r="I6" s="1">
        <v>0</v>
      </c>
      <c r="J6" s="1">
        <v>0</v>
      </c>
      <c r="K6" s="1">
        <v>95</v>
      </c>
    </row>
    <row r="7" spans="1:11" x14ac:dyDescent="0.3">
      <c r="A7" s="2">
        <v>136</v>
      </c>
      <c r="B7" s="2" t="s">
        <v>97</v>
      </c>
      <c r="C7" s="2" t="s">
        <v>206</v>
      </c>
      <c r="D7" s="2">
        <v>5</v>
      </c>
      <c r="E7" s="2">
        <v>195</v>
      </c>
      <c r="F7" s="2">
        <v>0</v>
      </c>
      <c r="G7" s="2">
        <v>0</v>
      </c>
      <c r="H7" s="2">
        <v>97</v>
      </c>
      <c r="I7" s="2">
        <v>98</v>
      </c>
      <c r="J7" s="2">
        <v>0</v>
      </c>
      <c r="K7" s="2">
        <v>0</v>
      </c>
    </row>
    <row r="8" spans="1:11" x14ac:dyDescent="0.3">
      <c r="A8" s="2">
        <v>38</v>
      </c>
      <c r="B8" s="2" t="s">
        <v>171</v>
      </c>
      <c r="C8" s="2" t="s">
        <v>239</v>
      </c>
      <c r="D8" s="2">
        <v>7</v>
      </c>
      <c r="E8" s="2">
        <v>193</v>
      </c>
      <c r="F8" s="2">
        <v>98</v>
      </c>
      <c r="G8" s="2">
        <v>0</v>
      </c>
      <c r="H8" s="2">
        <v>0</v>
      </c>
      <c r="I8" s="2">
        <v>0</v>
      </c>
      <c r="J8" s="2">
        <v>95</v>
      </c>
      <c r="K8" s="2">
        <v>0</v>
      </c>
    </row>
    <row r="9" spans="1:11" x14ac:dyDescent="0.3">
      <c r="A9" s="1">
        <v>5</v>
      </c>
      <c r="B9" s="1" t="s">
        <v>63</v>
      </c>
      <c r="C9" s="1" t="s">
        <v>191</v>
      </c>
      <c r="D9" s="1">
        <v>7</v>
      </c>
      <c r="E9" s="1">
        <v>193</v>
      </c>
      <c r="F9" s="1">
        <v>100</v>
      </c>
      <c r="G9" s="1">
        <v>0</v>
      </c>
      <c r="H9" s="1">
        <v>0</v>
      </c>
      <c r="I9" s="1">
        <v>93</v>
      </c>
      <c r="J9" s="1">
        <v>0</v>
      </c>
      <c r="K9" s="1">
        <v>0</v>
      </c>
    </row>
    <row r="10" spans="1:11" x14ac:dyDescent="0.3">
      <c r="A10" s="1">
        <v>138</v>
      </c>
      <c r="B10" s="1" t="s">
        <v>97</v>
      </c>
      <c r="C10" s="1" t="s">
        <v>208</v>
      </c>
      <c r="D10" s="1">
        <v>9</v>
      </c>
      <c r="E10" s="1">
        <v>192</v>
      </c>
      <c r="F10" s="1">
        <v>95</v>
      </c>
      <c r="G10" s="1">
        <v>0</v>
      </c>
      <c r="H10" s="1">
        <v>0</v>
      </c>
      <c r="I10" s="1">
        <v>0</v>
      </c>
      <c r="J10" s="1">
        <v>97</v>
      </c>
      <c r="K10" s="1">
        <v>0</v>
      </c>
    </row>
    <row r="11" spans="1:11" x14ac:dyDescent="0.3">
      <c r="A11" s="2">
        <v>3</v>
      </c>
      <c r="B11" s="2" t="s">
        <v>63</v>
      </c>
      <c r="C11" s="2" t="s">
        <v>189</v>
      </c>
      <c r="D11" s="2">
        <v>10</v>
      </c>
      <c r="E11" s="2">
        <v>189</v>
      </c>
      <c r="F11" s="2">
        <v>0</v>
      </c>
      <c r="G11" s="2">
        <v>0</v>
      </c>
      <c r="H11" s="2">
        <v>94</v>
      </c>
      <c r="I11" s="2">
        <v>95</v>
      </c>
      <c r="J11" s="2">
        <v>0</v>
      </c>
      <c r="K11" s="2">
        <v>0</v>
      </c>
    </row>
    <row r="12" spans="1:11" x14ac:dyDescent="0.3">
      <c r="A12" s="1">
        <v>9</v>
      </c>
      <c r="B12" s="1" t="s">
        <v>76</v>
      </c>
      <c r="C12" s="1" t="s">
        <v>195</v>
      </c>
      <c r="D12" s="1">
        <v>10</v>
      </c>
      <c r="E12" s="1">
        <v>189</v>
      </c>
      <c r="F12" s="1">
        <v>0</v>
      </c>
      <c r="G12" s="1">
        <v>96</v>
      </c>
      <c r="H12" s="1">
        <v>0</v>
      </c>
      <c r="I12" s="1">
        <v>0</v>
      </c>
      <c r="J12" s="1">
        <v>0</v>
      </c>
      <c r="K12" s="1">
        <v>93</v>
      </c>
    </row>
    <row r="13" spans="1:11" x14ac:dyDescent="0.3">
      <c r="A13" s="2">
        <v>12</v>
      </c>
      <c r="B13" s="2" t="s">
        <v>76</v>
      </c>
      <c r="C13" s="2" t="s">
        <v>198</v>
      </c>
      <c r="D13" s="2">
        <v>10</v>
      </c>
      <c r="E13" s="2">
        <v>189</v>
      </c>
      <c r="F13" s="2">
        <v>0</v>
      </c>
      <c r="G13" s="2">
        <v>0</v>
      </c>
      <c r="H13" s="2">
        <v>96</v>
      </c>
      <c r="I13" s="2">
        <v>0</v>
      </c>
      <c r="J13" s="2">
        <v>93</v>
      </c>
      <c r="K13" s="2">
        <v>0</v>
      </c>
    </row>
    <row r="14" spans="1:11" x14ac:dyDescent="0.3">
      <c r="A14" s="1">
        <v>139</v>
      </c>
      <c r="B14" s="1" t="s">
        <v>110</v>
      </c>
      <c r="C14" s="1" t="s">
        <v>209</v>
      </c>
      <c r="D14" s="1">
        <v>10</v>
      </c>
      <c r="E14" s="1">
        <v>189</v>
      </c>
      <c r="F14" s="1">
        <v>94</v>
      </c>
      <c r="G14" s="1">
        <v>0</v>
      </c>
      <c r="H14" s="1">
        <v>0</v>
      </c>
      <c r="I14" s="1">
        <v>0</v>
      </c>
      <c r="J14" s="1">
        <v>95</v>
      </c>
      <c r="K14" s="1">
        <v>0</v>
      </c>
    </row>
    <row r="15" spans="1:11" x14ac:dyDescent="0.3">
      <c r="A15" s="2">
        <v>140</v>
      </c>
      <c r="B15" s="2" t="s">
        <v>110</v>
      </c>
      <c r="C15" s="2" t="s">
        <v>243</v>
      </c>
      <c r="D15" s="2">
        <v>14</v>
      </c>
      <c r="E15" s="2">
        <v>188</v>
      </c>
      <c r="F15" s="2">
        <v>0</v>
      </c>
      <c r="G15" s="2">
        <v>97</v>
      </c>
      <c r="H15" s="2">
        <v>0</v>
      </c>
      <c r="I15" s="2">
        <v>91</v>
      </c>
      <c r="J15" s="2">
        <v>0</v>
      </c>
      <c r="K15" s="2">
        <v>0</v>
      </c>
    </row>
    <row r="16" spans="1:11" x14ac:dyDescent="0.3">
      <c r="A16" s="1">
        <v>115</v>
      </c>
      <c r="B16" s="1" t="s">
        <v>39</v>
      </c>
      <c r="C16" s="1" t="s">
        <v>177</v>
      </c>
      <c r="D16" s="1">
        <v>15</v>
      </c>
      <c r="E16" s="1">
        <v>187</v>
      </c>
      <c r="F16" s="1">
        <v>0</v>
      </c>
      <c r="G16" s="1">
        <v>0</v>
      </c>
      <c r="H16" s="1">
        <v>90</v>
      </c>
      <c r="I16" s="1">
        <v>97</v>
      </c>
      <c r="J16" s="1">
        <v>0</v>
      </c>
      <c r="K16" s="1">
        <v>0</v>
      </c>
    </row>
    <row r="17" spans="1:11" x14ac:dyDescent="0.3">
      <c r="A17" s="2">
        <v>7</v>
      </c>
      <c r="B17" s="2" t="s">
        <v>76</v>
      </c>
      <c r="C17" s="2" t="s">
        <v>193</v>
      </c>
      <c r="D17" s="2">
        <v>15</v>
      </c>
      <c r="E17" s="2">
        <v>187</v>
      </c>
      <c r="F17" s="2">
        <v>90</v>
      </c>
      <c r="G17" s="2">
        <v>0</v>
      </c>
      <c r="H17" s="2">
        <v>0</v>
      </c>
      <c r="I17" s="2">
        <v>0</v>
      </c>
      <c r="J17" s="2">
        <v>0</v>
      </c>
      <c r="K17" s="2">
        <v>97</v>
      </c>
    </row>
    <row r="18" spans="1:11" x14ac:dyDescent="0.3">
      <c r="A18" s="1">
        <v>11</v>
      </c>
      <c r="B18" s="1" t="s">
        <v>76</v>
      </c>
      <c r="C18" s="1" t="s">
        <v>197</v>
      </c>
      <c r="D18" s="1">
        <v>15</v>
      </c>
      <c r="E18" s="1">
        <v>187</v>
      </c>
      <c r="F18" s="1">
        <v>0</v>
      </c>
      <c r="G18" s="1">
        <v>0</v>
      </c>
      <c r="H18" s="1">
        <v>92</v>
      </c>
      <c r="I18" s="1">
        <v>95</v>
      </c>
      <c r="J18" s="1">
        <v>0</v>
      </c>
      <c r="K18" s="1">
        <v>0</v>
      </c>
    </row>
    <row r="19" spans="1:11" x14ac:dyDescent="0.3">
      <c r="A19" s="1">
        <v>194</v>
      </c>
      <c r="B19" s="1" t="s">
        <v>121</v>
      </c>
      <c r="C19" s="1" t="s">
        <v>217</v>
      </c>
      <c r="D19" s="1">
        <v>18</v>
      </c>
      <c r="E19" s="1">
        <v>186</v>
      </c>
      <c r="F19" s="1">
        <v>0</v>
      </c>
      <c r="G19" s="1">
        <v>100</v>
      </c>
      <c r="H19" s="1">
        <v>0</v>
      </c>
      <c r="I19" s="1">
        <v>0</v>
      </c>
      <c r="J19" s="1">
        <v>86</v>
      </c>
      <c r="K19" s="1">
        <v>0</v>
      </c>
    </row>
    <row r="20" spans="1:11" x14ac:dyDescent="0.3">
      <c r="A20" s="2">
        <v>259</v>
      </c>
      <c r="B20" s="2" t="s">
        <v>52</v>
      </c>
      <c r="C20" s="2" t="s">
        <v>183</v>
      </c>
      <c r="D20" s="2">
        <v>18</v>
      </c>
      <c r="E20" s="2">
        <v>186</v>
      </c>
      <c r="F20" s="2">
        <v>0</v>
      </c>
      <c r="G20" s="2">
        <v>0</v>
      </c>
      <c r="H20" s="2">
        <v>98</v>
      </c>
      <c r="I20" s="2">
        <v>0</v>
      </c>
      <c r="J20" s="2">
        <v>0</v>
      </c>
      <c r="K20" s="2">
        <v>88</v>
      </c>
    </row>
    <row r="21" spans="1:11" x14ac:dyDescent="0.3">
      <c r="A21" s="2">
        <v>6</v>
      </c>
      <c r="B21" s="2" t="s">
        <v>63</v>
      </c>
      <c r="C21" s="2" t="s">
        <v>192</v>
      </c>
      <c r="D21" s="2">
        <v>20</v>
      </c>
      <c r="E21" s="2">
        <v>185</v>
      </c>
      <c r="F21" s="2">
        <v>0</v>
      </c>
      <c r="G21" s="2">
        <v>0</v>
      </c>
      <c r="H21" s="2">
        <v>99</v>
      </c>
      <c r="I21" s="2">
        <v>0</v>
      </c>
      <c r="J21" s="2">
        <v>86</v>
      </c>
      <c r="K21" s="2">
        <v>0</v>
      </c>
    </row>
    <row r="22" spans="1:11" x14ac:dyDescent="0.3">
      <c r="A22" s="1">
        <v>199</v>
      </c>
      <c r="B22" s="1" t="s">
        <v>121</v>
      </c>
      <c r="C22" s="1" t="s">
        <v>222</v>
      </c>
      <c r="D22" s="1">
        <v>20</v>
      </c>
      <c r="E22" s="1">
        <v>185</v>
      </c>
      <c r="F22" s="1">
        <v>86</v>
      </c>
      <c r="G22" s="1">
        <v>0</v>
      </c>
      <c r="H22" s="1">
        <v>0</v>
      </c>
      <c r="I22" s="1">
        <v>99</v>
      </c>
      <c r="J22" s="1">
        <v>0</v>
      </c>
      <c r="K22" s="1">
        <v>0</v>
      </c>
    </row>
    <row r="23" spans="1:11" x14ac:dyDescent="0.3">
      <c r="A23" s="1">
        <v>133</v>
      </c>
      <c r="B23" s="1" t="s">
        <v>97</v>
      </c>
      <c r="C23" s="1" t="s">
        <v>203</v>
      </c>
      <c r="D23" s="1">
        <v>20</v>
      </c>
      <c r="E23" s="1">
        <v>185</v>
      </c>
      <c r="F23" s="1">
        <v>0</v>
      </c>
      <c r="G23" s="1">
        <v>86</v>
      </c>
      <c r="H23" s="1">
        <v>0</v>
      </c>
      <c r="I23" s="1">
        <v>0</v>
      </c>
      <c r="J23" s="1">
        <v>99</v>
      </c>
      <c r="K23" s="1">
        <v>0</v>
      </c>
    </row>
    <row r="24" spans="1:11" x14ac:dyDescent="0.3">
      <c r="A24" s="2">
        <v>143</v>
      </c>
      <c r="B24" s="2" t="s">
        <v>110</v>
      </c>
      <c r="C24" s="2" t="s">
        <v>212</v>
      </c>
      <c r="D24" s="2">
        <v>20</v>
      </c>
      <c r="E24" s="2">
        <v>185</v>
      </c>
      <c r="F24" s="2">
        <v>0</v>
      </c>
      <c r="G24" s="2">
        <v>0</v>
      </c>
      <c r="H24" s="2">
        <v>93</v>
      </c>
      <c r="I24" s="2">
        <v>0</v>
      </c>
      <c r="J24" s="2">
        <v>0</v>
      </c>
      <c r="K24" s="2">
        <v>92</v>
      </c>
    </row>
    <row r="25" spans="1:11" x14ac:dyDescent="0.3">
      <c r="A25" s="2">
        <v>117</v>
      </c>
      <c r="B25" s="2" t="s">
        <v>39</v>
      </c>
      <c r="C25" s="2" t="s">
        <v>179</v>
      </c>
      <c r="D25" s="2">
        <v>24</v>
      </c>
      <c r="E25" s="2">
        <v>184</v>
      </c>
      <c r="F25" s="2">
        <v>0</v>
      </c>
      <c r="G25" s="2">
        <v>89</v>
      </c>
      <c r="H25" s="2">
        <v>0</v>
      </c>
      <c r="I25" s="2">
        <v>95</v>
      </c>
      <c r="J25" s="2">
        <v>0</v>
      </c>
      <c r="K25" s="2">
        <v>0</v>
      </c>
    </row>
    <row r="26" spans="1:11" x14ac:dyDescent="0.3">
      <c r="A26" s="1">
        <v>37</v>
      </c>
      <c r="B26" s="1" t="s">
        <v>171</v>
      </c>
      <c r="C26" s="1" t="s">
        <v>238</v>
      </c>
      <c r="D26" s="1">
        <v>25</v>
      </c>
      <c r="E26" s="1">
        <v>183</v>
      </c>
      <c r="F26" s="1">
        <v>0</v>
      </c>
      <c r="G26" s="1">
        <v>95</v>
      </c>
      <c r="H26" s="1">
        <v>0</v>
      </c>
      <c r="I26" s="1">
        <v>88</v>
      </c>
      <c r="J26" s="1">
        <v>0</v>
      </c>
      <c r="K26" s="1">
        <v>0</v>
      </c>
    </row>
    <row r="27" spans="1:11" x14ac:dyDescent="0.3">
      <c r="A27" s="1">
        <v>197</v>
      </c>
      <c r="B27" s="1" t="s">
        <v>131</v>
      </c>
      <c r="C27" s="1" t="s">
        <v>220</v>
      </c>
      <c r="D27" s="1">
        <v>25</v>
      </c>
      <c r="E27" s="1">
        <v>183</v>
      </c>
      <c r="F27" s="1">
        <v>90</v>
      </c>
      <c r="G27" s="1">
        <v>0</v>
      </c>
      <c r="H27" s="1">
        <v>0</v>
      </c>
      <c r="I27" s="1">
        <v>93</v>
      </c>
      <c r="J27" s="1">
        <v>0</v>
      </c>
      <c r="K27" s="1">
        <v>0</v>
      </c>
    </row>
    <row r="28" spans="1:11" x14ac:dyDescent="0.3">
      <c r="A28" s="2">
        <v>231</v>
      </c>
      <c r="B28" s="2" t="s">
        <v>147</v>
      </c>
      <c r="C28" s="2" t="s">
        <v>228</v>
      </c>
      <c r="D28" s="2">
        <v>25</v>
      </c>
      <c r="E28" s="2">
        <v>183</v>
      </c>
      <c r="F28" s="2">
        <v>0</v>
      </c>
      <c r="G28" s="2">
        <v>0</v>
      </c>
      <c r="H28" s="2">
        <v>84</v>
      </c>
      <c r="I28" s="2">
        <v>0</v>
      </c>
      <c r="J28" s="2">
        <v>99</v>
      </c>
      <c r="K28" s="2">
        <v>0</v>
      </c>
    </row>
    <row r="29" spans="1:11" x14ac:dyDescent="0.3">
      <c r="A29" s="2">
        <v>137</v>
      </c>
      <c r="B29" s="2" t="s">
        <v>97</v>
      </c>
      <c r="C29" s="2" t="s">
        <v>207</v>
      </c>
      <c r="D29" s="2">
        <v>28</v>
      </c>
      <c r="E29" s="2">
        <v>182</v>
      </c>
      <c r="F29" s="2">
        <v>0</v>
      </c>
      <c r="G29" s="2">
        <v>0</v>
      </c>
      <c r="H29" s="2">
        <v>95</v>
      </c>
      <c r="I29" s="2">
        <v>0</v>
      </c>
      <c r="J29" s="2">
        <v>0</v>
      </c>
      <c r="K29" s="2">
        <v>87</v>
      </c>
    </row>
    <row r="30" spans="1:11" x14ac:dyDescent="0.3">
      <c r="A30" s="1">
        <v>88</v>
      </c>
      <c r="B30" s="1" t="s">
        <v>142</v>
      </c>
      <c r="C30" s="1" t="s">
        <v>224</v>
      </c>
      <c r="D30" s="1">
        <v>29</v>
      </c>
      <c r="E30" s="1">
        <v>180</v>
      </c>
      <c r="F30" s="1">
        <v>90</v>
      </c>
      <c r="G30" s="1">
        <v>0</v>
      </c>
      <c r="H30" s="1">
        <v>0</v>
      </c>
      <c r="I30" s="1">
        <v>0</v>
      </c>
      <c r="J30" s="1">
        <v>90</v>
      </c>
      <c r="K30" s="1">
        <v>0</v>
      </c>
    </row>
    <row r="31" spans="1:11" x14ac:dyDescent="0.3">
      <c r="A31" s="2">
        <v>239</v>
      </c>
      <c r="B31" s="2" t="s">
        <v>160</v>
      </c>
      <c r="C31" s="2" t="s">
        <v>236</v>
      </c>
      <c r="D31" s="2">
        <v>30</v>
      </c>
      <c r="E31" s="2">
        <v>179</v>
      </c>
      <c r="F31" s="2">
        <v>0</v>
      </c>
      <c r="G31" s="2">
        <v>0</v>
      </c>
      <c r="H31" s="2">
        <v>85</v>
      </c>
      <c r="I31" s="2">
        <v>0</v>
      </c>
      <c r="J31" s="2">
        <v>0</v>
      </c>
      <c r="K31" s="2">
        <v>94</v>
      </c>
    </row>
    <row r="32" spans="1:11" x14ac:dyDescent="0.3">
      <c r="A32" s="2">
        <v>116</v>
      </c>
      <c r="B32" s="2" t="s">
        <v>39</v>
      </c>
      <c r="C32" s="2" t="s">
        <v>178</v>
      </c>
      <c r="D32" s="2">
        <v>31</v>
      </c>
      <c r="E32" s="2">
        <v>178</v>
      </c>
      <c r="F32" s="2">
        <v>0</v>
      </c>
      <c r="G32" s="2">
        <v>0</v>
      </c>
      <c r="H32" s="2">
        <v>86</v>
      </c>
      <c r="I32" s="2">
        <v>0</v>
      </c>
      <c r="J32" s="2">
        <v>92</v>
      </c>
      <c r="K32" s="2">
        <v>0</v>
      </c>
    </row>
    <row r="33" spans="1:11" x14ac:dyDescent="0.3">
      <c r="A33" s="1">
        <v>69</v>
      </c>
      <c r="B33" s="1" t="s">
        <v>38</v>
      </c>
      <c r="C33" s="1" t="s">
        <v>176</v>
      </c>
      <c r="D33" s="1">
        <v>31</v>
      </c>
      <c r="E33" s="1">
        <v>178</v>
      </c>
      <c r="F33" s="1">
        <v>0</v>
      </c>
      <c r="G33" s="1">
        <v>0</v>
      </c>
      <c r="H33" s="1">
        <v>90</v>
      </c>
      <c r="I33" s="1">
        <v>0</v>
      </c>
      <c r="J33" s="1">
        <v>88</v>
      </c>
      <c r="K33" s="1">
        <v>0</v>
      </c>
    </row>
    <row r="34" spans="1:11" x14ac:dyDescent="0.3">
      <c r="A34" s="1">
        <v>10</v>
      </c>
      <c r="B34" s="1" t="s">
        <v>76</v>
      </c>
      <c r="C34" s="1" t="s">
        <v>196</v>
      </c>
      <c r="D34" s="1">
        <v>31</v>
      </c>
      <c r="E34" s="1">
        <v>178</v>
      </c>
      <c r="F34" s="1">
        <v>94</v>
      </c>
      <c r="G34" s="1">
        <v>0</v>
      </c>
      <c r="H34" s="1">
        <v>0</v>
      </c>
      <c r="I34" s="1">
        <v>84</v>
      </c>
      <c r="J34" s="1">
        <v>0</v>
      </c>
      <c r="K34" s="1">
        <v>0</v>
      </c>
    </row>
    <row r="35" spans="1:11" x14ac:dyDescent="0.3">
      <c r="A35" s="2">
        <v>119</v>
      </c>
      <c r="B35" s="2" t="s">
        <v>39</v>
      </c>
      <c r="C35" s="2" t="s">
        <v>181</v>
      </c>
      <c r="D35" s="2">
        <v>34</v>
      </c>
      <c r="E35" s="2">
        <v>177</v>
      </c>
      <c r="F35" s="2">
        <v>0</v>
      </c>
      <c r="G35" s="2">
        <v>93</v>
      </c>
      <c r="H35" s="2">
        <v>0</v>
      </c>
      <c r="I35" s="2">
        <v>0</v>
      </c>
      <c r="J35" s="2">
        <v>84</v>
      </c>
      <c r="K35" s="2">
        <v>0</v>
      </c>
    </row>
    <row r="36" spans="1:11" x14ac:dyDescent="0.3">
      <c r="A36" s="1">
        <v>8</v>
      </c>
      <c r="B36" s="1" t="s">
        <v>76</v>
      </c>
      <c r="C36" s="1" t="s">
        <v>194</v>
      </c>
      <c r="D36" s="1">
        <v>34</v>
      </c>
      <c r="E36" s="1">
        <v>177</v>
      </c>
      <c r="F36" s="1">
        <v>0</v>
      </c>
      <c r="G36" s="1">
        <v>89</v>
      </c>
      <c r="H36" s="1">
        <v>0</v>
      </c>
      <c r="I36" s="1">
        <v>0</v>
      </c>
      <c r="J36" s="1">
        <v>88</v>
      </c>
      <c r="K36" s="1">
        <v>0</v>
      </c>
    </row>
    <row r="37" spans="1:11" x14ac:dyDescent="0.3">
      <c r="A37" s="2">
        <v>13</v>
      </c>
      <c r="B37" s="2" t="s">
        <v>88</v>
      </c>
      <c r="C37" s="2" t="s">
        <v>199</v>
      </c>
      <c r="D37" s="2">
        <v>34</v>
      </c>
      <c r="E37" s="2">
        <v>177</v>
      </c>
      <c r="F37" s="2">
        <v>81</v>
      </c>
      <c r="G37" s="2">
        <v>0</v>
      </c>
      <c r="H37" s="2">
        <v>0</v>
      </c>
      <c r="I37" s="2">
        <v>0</v>
      </c>
      <c r="J37" s="2">
        <v>96</v>
      </c>
      <c r="K37" s="2">
        <v>0</v>
      </c>
    </row>
    <row r="38" spans="1:11" x14ac:dyDescent="0.3">
      <c r="A38" s="1">
        <v>16</v>
      </c>
      <c r="B38" s="1" t="s">
        <v>88</v>
      </c>
      <c r="C38" s="1" t="s">
        <v>202</v>
      </c>
      <c r="D38" s="1">
        <v>34</v>
      </c>
      <c r="E38" s="1">
        <v>177</v>
      </c>
      <c r="F38" s="1">
        <v>0</v>
      </c>
      <c r="G38" s="1">
        <v>0</v>
      </c>
      <c r="H38" s="1">
        <v>87</v>
      </c>
      <c r="I38" s="1">
        <v>90</v>
      </c>
      <c r="J38" s="1">
        <v>0</v>
      </c>
      <c r="K38" s="1">
        <v>0</v>
      </c>
    </row>
    <row r="39" spans="1:11" x14ac:dyDescent="0.3">
      <c r="A39" s="2">
        <v>190</v>
      </c>
      <c r="B39" s="2" t="s">
        <v>131</v>
      </c>
      <c r="C39" s="2" t="s">
        <v>214</v>
      </c>
      <c r="D39" s="2">
        <v>34</v>
      </c>
      <c r="E39" s="2">
        <v>177</v>
      </c>
      <c r="F39" s="2">
        <v>0</v>
      </c>
      <c r="G39" s="2">
        <v>91</v>
      </c>
      <c r="H39" s="2">
        <v>0</v>
      </c>
      <c r="I39" s="2">
        <v>86</v>
      </c>
      <c r="J39" s="2">
        <v>0</v>
      </c>
      <c r="K39" s="2">
        <v>0</v>
      </c>
    </row>
    <row r="40" spans="1:11" x14ac:dyDescent="0.3">
      <c r="A40" s="1">
        <v>233</v>
      </c>
      <c r="B40" s="1" t="s">
        <v>147</v>
      </c>
      <c r="C40" s="1" t="s">
        <v>230</v>
      </c>
      <c r="D40" s="1">
        <v>34</v>
      </c>
      <c r="E40" s="1">
        <v>177</v>
      </c>
      <c r="F40" s="1">
        <v>79</v>
      </c>
      <c r="G40" s="1">
        <v>0</v>
      </c>
      <c r="H40" s="1">
        <v>0</v>
      </c>
      <c r="I40" s="1">
        <v>0</v>
      </c>
      <c r="J40" s="1">
        <v>0</v>
      </c>
      <c r="K40" s="1">
        <v>98</v>
      </c>
    </row>
    <row r="41" spans="1:11" x14ac:dyDescent="0.3">
      <c r="A41" s="2">
        <v>118</v>
      </c>
      <c r="B41" s="2" t="s">
        <v>39</v>
      </c>
      <c r="C41" s="2" t="s">
        <v>180</v>
      </c>
      <c r="D41" s="2">
        <v>40</v>
      </c>
      <c r="E41" s="2">
        <v>176</v>
      </c>
      <c r="F41" s="2">
        <v>91</v>
      </c>
      <c r="G41" s="2">
        <v>0</v>
      </c>
      <c r="H41" s="2">
        <v>0</v>
      </c>
      <c r="I41" s="2">
        <v>0</v>
      </c>
      <c r="J41" s="2">
        <v>0</v>
      </c>
      <c r="K41" s="2">
        <v>85</v>
      </c>
    </row>
    <row r="42" spans="1:11" x14ac:dyDescent="0.3">
      <c r="A42" s="2">
        <v>263</v>
      </c>
      <c r="B42" s="2" t="s">
        <v>52</v>
      </c>
      <c r="C42" s="2" t="s">
        <v>186</v>
      </c>
      <c r="D42" s="2">
        <v>40</v>
      </c>
      <c r="E42" s="2">
        <v>176</v>
      </c>
      <c r="F42" s="2">
        <v>94</v>
      </c>
      <c r="G42" s="2">
        <v>0</v>
      </c>
      <c r="H42" s="2">
        <v>0</v>
      </c>
      <c r="I42" s="2">
        <v>82</v>
      </c>
      <c r="J42" s="2">
        <v>0</v>
      </c>
      <c r="K42" s="2">
        <v>0</v>
      </c>
    </row>
    <row r="43" spans="1:11" x14ac:dyDescent="0.3">
      <c r="A43" s="1">
        <v>261</v>
      </c>
      <c r="B43" s="1" t="s">
        <v>52</v>
      </c>
      <c r="C43" s="1" t="s">
        <v>185</v>
      </c>
      <c r="D43" s="1">
        <v>40</v>
      </c>
      <c r="E43" s="1">
        <v>176</v>
      </c>
      <c r="F43" s="1">
        <v>0</v>
      </c>
      <c r="G43" s="1">
        <v>0</v>
      </c>
      <c r="H43" s="1">
        <v>92</v>
      </c>
      <c r="I43" s="1">
        <v>0</v>
      </c>
      <c r="J43" s="1">
        <v>0</v>
      </c>
      <c r="K43" s="1">
        <v>84</v>
      </c>
    </row>
    <row r="44" spans="1:11" x14ac:dyDescent="0.3">
      <c r="A44" s="1">
        <v>144</v>
      </c>
      <c r="B44" s="1" t="s">
        <v>110</v>
      </c>
      <c r="C44" s="1" t="s">
        <v>213</v>
      </c>
      <c r="D44" s="1">
        <v>43</v>
      </c>
      <c r="E44" s="1">
        <v>175</v>
      </c>
      <c r="F44" s="1">
        <v>84</v>
      </c>
      <c r="G44" s="1">
        <v>0</v>
      </c>
      <c r="H44" s="1">
        <v>0</v>
      </c>
      <c r="I44" s="1">
        <v>0</v>
      </c>
      <c r="J44" s="1">
        <v>91</v>
      </c>
      <c r="K44" s="1">
        <v>0</v>
      </c>
    </row>
    <row r="45" spans="1:11" x14ac:dyDescent="0.3">
      <c r="A45" s="1">
        <v>89</v>
      </c>
      <c r="B45" s="1" t="s">
        <v>142</v>
      </c>
      <c r="C45" s="1" t="s">
        <v>225</v>
      </c>
      <c r="D45" s="1">
        <v>44</v>
      </c>
      <c r="E45" s="1">
        <v>174</v>
      </c>
      <c r="F45" s="1">
        <v>86</v>
      </c>
      <c r="G45" s="1">
        <v>0</v>
      </c>
      <c r="H45" s="1">
        <v>0</v>
      </c>
      <c r="I45" s="1">
        <v>88</v>
      </c>
      <c r="J45" s="1">
        <v>0</v>
      </c>
      <c r="K45" s="1">
        <v>0</v>
      </c>
    </row>
    <row r="46" spans="1:11" x14ac:dyDescent="0.3">
      <c r="A46" s="2">
        <v>141</v>
      </c>
      <c r="B46" s="2" t="s">
        <v>110</v>
      </c>
      <c r="C46" s="2" t="s">
        <v>210</v>
      </c>
      <c r="D46" s="2">
        <v>44</v>
      </c>
      <c r="E46" s="2">
        <v>174</v>
      </c>
      <c r="F46" s="2">
        <v>0</v>
      </c>
      <c r="G46" s="2">
        <v>85</v>
      </c>
      <c r="H46" s="2">
        <v>0</v>
      </c>
      <c r="I46" s="2">
        <v>0</v>
      </c>
      <c r="J46" s="2">
        <v>0</v>
      </c>
      <c r="K46" s="2">
        <v>89</v>
      </c>
    </row>
    <row r="47" spans="1:11" x14ac:dyDescent="0.3">
      <c r="A47" s="1">
        <v>120</v>
      </c>
      <c r="B47" s="1" t="s">
        <v>39</v>
      </c>
      <c r="C47" s="1" t="s">
        <v>182</v>
      </c>
      <c r="D47" s="1">
        <v>46</v>
      </c>
      <c r="E47" s="1">
        <v>173</v>
      </c>
      <c r="F47" s="1">
        <v>87</v>
      </c>
      <c r="G47" s="1">
        <v>0</v>
      </c>
      <c r="H47" s="1">
        <v>0</v>
      </c>
      <c r="I47" s="1">
        <v>0</v>
      </c>
      <c r="J47" s="1">
        <v>0</v>
      </c>
      <c r="K47" s="1">
        <v>86</v>
      </c>
    </row>
    <row r="48" spans="1:11" x14ac:dyDescent="0.3">
      <c r="A48" s="1">
        <v>4</v>
      </c>
      <c r="B48" s="1" t="s">
        <v>63</v>
      </c>
      <c r="C48" s="1" t="s">
        <v>190</v>
      </c>
      <c r="D48" s="1">
        <v>46</v>
      </c>
      <c r="E48" s="1">
        <v>173</v>
      </c>
      <c r="F48" s="1">
        <v>0</v>
      </c>
      <c r="G48" s="1">
        <v>83</v>
      </c>
      <c r="H48" s="1">
        <v>0</v>
      </c>
      <c r="I48" s="1">
        <v>0</v>
      </c>
      <c r="J48" s="1">
        <v>0</v>
      </c>
      <c r="K48" s="1">
        <v>90</v>
      </c>
    </row>
    <row r="49" spans="1:11" x14ac:dyDescent="0.3">
      <c r="A49" s="2">
        <v>264</v>
      </c>
      <c r="B49" s="2" t="s">
        <v>52</v>
      </c>
      <c r="C49" s="2" t="s">
        <v>242</v>
      </c>
      <c r="D49" s="2">
        <v>46</v>
      </c>
      <c r="E49" s="2">
        <v>173</v>
      </c>
      <c r="F49" s="2">
        <v>0</v>
      </c>
      <c r="G49" s="2">
        <v>94</v>
      </c>
      <c r="H49" s="2">
        <v>0</v>
      </c>
      <c r="I49" s="2">
        <v>79</v>
      </c>
      <c r="J49" s="2">
        <v>0</v>
      </c>
      <c r="K49" s="2">
        <v>0</v>
      </c>
    </row>
    <row r="50" spans="1:11" x14ac:dyDescent="0.3">
      <c r="A50" s="2">
        <v>238</v>
      </c>
      <c r="B50" s="2" t="s">
        <v>160</v>
      </c>
      <c r="C50" s="2" t="s">
        <v>235</v>
      </c>
      <c r="D50" s="2">
        <v>46</v>
      </c>
      <c r="E50" s="2">
        <v>173</v>
      </c>
      <c r="F50" s="2">
        <v>0</v>
      </c>
      <c r="G50" s="2">
        <v>82</v>
      </c>
      <c r="H50" s="2">
        <v>0</v>
      </c>
      <c r="I50" s="2">
        <v>0</v>
      </c>
      <c r="J50" s="2">
        <v>0</v>
      </c>
      <c r="K50" s="2">
        <v>91</v>
      </c>
    </row>
    <row r="51" spans="1:11" x14ac:dyDescent="0.3">
      <c r="A51" s="2">
        <v>232</v>
      </c>
      <c r="B51" s="2" t="s">
        <v>147</v>
      </c>
      <c r="C51" s="2" t="s">
        <v>229</v>
      </c>
      <c r="D51" s="2">
        <v>50</v>
      </c>
      <c r="E51" s="2">
        <v>171</v>
      </c>
      <c r="F51" s="2">
        <v>0</v>
      </c>
      <c r="G51" s="2">
        <v>90</v>
      </c>
      <c r="H51" s="2">
        <v>0</v>
      </c>
      <c r="I51" s="2">
        <v>81</v>
      </c>
      <c r="J51" s="2">
        <v>0</v>
      </c>
      <c r="K51" s="2">
        <v>0</v>
      </c>
    </row>
    <row r="52" spans="1:11" x14ac:dyDescent="0.3">
      <c r="A52" s="1">
        <v>229</v>
      </c>
      <c r="B52" s="1" t="s">
        <v>147</v>
      </c>
      <c r="C52" s="1" t="s">
        <v>226</v>
      </c>
      <c r="D52" s="1">
        <v>51</v>
      </c>
      <c r="E52" s="1">
        <v>170</v>
      </c>
      <c r="F52" s="1">
        <v>0</v>
      </c>
      <c r="G52" s="1">
        <v>87</v>
      </c>
      <c r="H52" s="1">
        <v>0</v>
      </c>
      <c r="I52" s="1">
        <v>0</v>
      </c>
      <c r="J52" s="1">
        <v>83</v>
      </c>
      <c r="K52" s="1">
        <v>0</v>
      </c>
    </row>
    <row r="53" spans="1:11" x14ac:dyDescent="0.3">
      <c r="A53" s="1">
        <v>237</v>
      </c>
      <c r="B53" s="1" t="s">
        <v>160</v>
      </c>
      <c r="C53" s="1" t="s">
        <v>234</v>
      </c>
      <c r="D53" s="1">
        <v>52</v>
      </c>
      <c r="E53" s="1">
        <v>168</v>
      </c>
      <c r="F53" s="1">
        <v>0</v>
      </c>
      <c r="G53" s="1">
        <v>0</v>
      </c>
      <c r="H53" s="1">
        <v>83</v>
      </c>
      <c r="I53" s="1">
        <v>85</v>
      </c>
      <c r="J53" s="1">
        <v>0</v>
      </c>
      <c r="K53" s="1">
        <v>0</v>
      </c>
    </row>
    <row r="54" spans="1:11" x14ac:dyDescent="0.3">
      <c r="A54" s="2">
        <v>235</v>
      </c>
      <c r="B54" s="2" t="s">
        <v>160</v>
      </c>
      <c r="C54" s="2" t="s">
        <v>232</v>
      </c>
      <c r="D54" s="2">
        <v>52</v>
      </c>
      <c r="E54" s="2">
        <v>168</v>
      </c>
      <c r="F54" s="2">
        <v>78</v>
      </c>
      <c r="G54" s="2">
        <v>0</v>
      </c>
      <c r="H54" s="2">
        <v>0</v>
      </c>
      <c r="I54" s="2">
        <v>0</v>
      </c>
      <c r="J54" s="2">
        <v>90</v>
      </c>
      <c r="K54" s="2">
        <v>0</v>
      </c>
    </row>
    <row r="55" spans="1:11" x14ac:dyDescent="0.3">
      <c r="A55" s="2">
        <v>142</v>
      </c>
      <c r="B55" s="2" t="s">
        <v>110</v>
      </c>
      <c r="C55" s="2" t="s">
        <v>211</v>
      </c>
      <c r="D55" s="2">
        <v>52</v>
      </c>
      <c r="E55" s="2">
        <v>168</v>
      </c>
      <c r="F55" s="2">
        <v>0</v>
      </c>
      <c r="G55" s="2">
        <v>0</v>
      </c>
      <c r="H55" s="2">
        <v>88</v>
      </c>
      <c r="I55" s="2">
        <v>80</v>
      </c>
      <c r="J55" s="2">
        <v>0</v>
      </c>
      <c r="K55" s="2">
        <v>0</v>
      </c>
    </row>
    <row r="56" spans="1:11" x14ac:dyDescent="0.3">
      <c r="A56" s="1">
        <v>230</v>
      </c>
      <c r="B56" s="1" t="s">
        <v>147</v>
      </c>
      <c r="C56" s="1" t="s">
        <v>227</v>
      </c>
      <c r="D56" s="1">
        <v>55</v>
      </c>
      <c r="E56" s="1">
        <v>167</v>
      </c>
      <c r="F56" s="1">
        <v>84</v>
      </c>
      <c r="G56" s="1">
        <v>0</v>
      </c>
      <c r="H56" s="1">
        <v>0</v>
      </c>
      <c r="I56" s="1">
        <v>83</v>
      </c>
      <c r="J56" s="1">
        <v>0</v>
      </c>
      <c r="K56" s="1">
        <v>0</v>
      </c>
    </row>
    <row r="57" spans="1:11" x14ac:dyDescent="0.3">
      <c r="A57" s="2">
        <v>236</v>
      </c>
      <c r="B57" s="2" t="s">
        <v>160</v>
      </c>
      <c r="C57" s="2" t="s">
        <v>233</v>
      </c>
      <c r="D57" s="2">
        <v>56</v>
      </c>
      <c r="E57" s="2">
        <v>165</v>
      </c>
      <c r="F57" s="2">
        <v>82</v>
      </c>
      <c r="G57" s="2">
        <v>0</v>
      </c>
      <c r="H57" s="2">
        <v>0</v>
      </c>
      <c r="I57" s="2">
        <v>0</v>
      </c>
      <c r="J57" s="2">
        <v>83</v>
      </c>
      <c r="K57" s="2">
        <v>0</v>
      </c>
    </row>
    <row r="58" spans="1:11" x14ac:dyDescent="0.3">
      <c r="A58" s="1">
        <v>260</v>
      </c>
      <c r="B58" s="1" t="s">
        <v>52</v>
      </c>
      <c r="C58" s="1" t="s">
        <v>184</v>
      </c>
      <c r="D58" s="1">
        <v>57</v>
      </c>
      <c r="E58" s="1">
        <v>163</v>
      </c>
      <c r="F58" s="1">
        <v>0</v>
      </c>
      <c r="G58" s="1">
        <v>84</v>
      </c>
      <c r="H58" s="1">
        <v>0</v>
      </c>
      <c r="I58" s="1">
        <v>0</v>
      </c>
      <c r="J58" s="1">
        <v>79</v>
      </c>
      <c r="K58" s="1">
        <v>0</v>
      </c>
    </row>
    <row r="59" spans="1:11" x14ac:dyDescent="0.3">
      <c r="A59" s="2">
        <v>195</v>
      </c>
      <c r="B59" s="2" t="s">
        <v>131</v>
      </c>
      <c r="C59" s="2" t="s">
        <v>218</v>
      </c>
      <c r="D59" s="2">
        <v>58</v>
      </c>
      <c r="E59" s="2">
        <v>161</v>
      </c>
      <c r="F59" s="2">
        <v>80</v>
      </c>
      <c r="G59" s="2">
        <v>0</v>
      </c>
      <c r="H59" s="2">
        <v>0</v>
      </c>
      <c r="I59" s="2">
        <v>0</v>
      </c>
      <c r="J59" s="2">
        <v>81</v>
      </c>
      <c r="K59" s="2">
        <v>0</v>
      </c>
    </row>
    <row r="60" spans="1:11" x14ac:dyDescent="0.3">
      <c r="A60" s="1">
        <v>15</v>
      </c>
      <c r="B60" s="1" t="s">
        <v>88</v>
      </c>
      <c r="C60" s="1" t="s">
        <v>201</v>
      </c>
      <c r="D60" s="1">
        <v>59</v>
      </c>
      <c r="E60" s="1">
        <v>155</v>
      </c>
      <c r="F60" s="1">
        <v>77</v>
      </c>
      <c r="G60" s="1">
        <v>0</v>
      </c>
      <c r="H60" s="1">
        <v>0</v>
      </c>
      <c r="I60" s="1">
        <v>78</v>
      </c>
      <c r="J60" s="1">
        <v>0</v>
      </c>
      <c r="K60" s="1">
        <v>0</v>
      </c>
    </row>
    <row r="61" spans="1:11" x14ac:dyDescent="0.3">
      <c r="A61" s="2">
        <v>198</v>
      </c>
      <c r="B61" s="2" t="s">
        <v>121</v>
      </c>
      <c r="C61" s="2" t="s">
        <v>221</v>
      </c>
      <c r="D61" s="2">
        <v>60</v>
      </c>
      <c r="E61" s="2">
        <v>100</v>
      </c>
      <c r="F61" s="2">
        <v>100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x14ac:dyDescent="0.3">
      <c r="A62" s="1">
        <v>200</v>
      </c>
      <c r="B62" s="1" t="s">
        <v>131</v>
      </c>
      <c r="C62" s="1" t="s">
        <v>223</v>
      </c>
      <c r="D62" s="1">
        <v>61</v>
      </c>
      <c r="E62" s="1">
        <v>99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99</v>
      </c>
    </row>
    <row r="63" spans="1:11" x14ac:dyDescent="0.3">
      <c r="A63" s="2">
        <v>240</v>
      </c>
      <c r="B63" s="2" t="s">
        <v>160</v>
      </c>
      <c r="C63" s="2" t="s">
        <v>237</v>
      </c>
      <c r="D63" s="2">
        <v>62</v>
      </c>
      <c r="E63" s="2">
        <v>92</v>
      </c>
      <c r="F63" s="2">
        <v>0</v>
      </c>
      <c r="G63" s="2">
        <v>92</v>
      </c>
      <c r="H63" s="2">
        <v>0</v>
      </c>
      <c r="I63" s="2">
        <v>0</v>
      </c>
      <c r="J63" s="2">
        <v>0</v>
      </c>
      <c r="K63" s="2">
        <v>0</v>
      </c>
    </row>
    <row r="64" spans="1:11" x14ac:dyDescent="0.3">
      <c r="A64" s="1">
        <v>196</v>
      </c>
      <c r="B64" s="1" t="s">
        <v>121</v>
      </c>
      <c r="C64" s="1" t="s">
        <v>219</v>
      </c>
      <c r="D64" s="1">
        <v>63</v>
      </c>
      <c r="E64" s="1">
        <v>88</v>
      </c>
      <c r="F64" s="1">
        <v>0</v>
      </c>
      <c r="G64" s="1">
        <v>0</v>
      </c>
      <c r="H64" s="1">
        <v>0</v>
      </c>
      <c r="I64" s="1">
        <v>88</v>
      </c>
      <c r="J64" s="1">
        <v>0</v>
      </c>
      <c r="K64" s="1">
        <v>0</v>
      </c>
    </row>
    <row r="65" spans="1:11" x14ac:dyDescent="0.3">
      <c r="A65" s="2">
        <v>262</v>
      </c>
      <c r="B65" s="2" t="s">
        <v>52</v>
      </c>
      <c r="C65" s="2" t="s">
        <v>241</v>
      </c>
      <c r="D65" s="2">
        <v>64</v>
      </c>
      <c r="E65" s="2">
        <v>80</v>
      </c>
      <c r="F65" s="2">
        <v>0</v>
      </c>
      <c r="G65" s="2">
        <v>0</v>
      </c>
      <c r="H65" s="2">
        <v>0</v>
      </c>
      <c r="I65" s="2">
        <v>0</v>
      </c>
      <c r="J65" s="2">
        <v>80</v>
      </c>
      <c r="K65" s="2">
        <v>0</v>
      </c>
    </row>
    <row r="66" spans="1:11" x14ac:dyDescent="0.3">
      <c r="A66" s="1">
        <v>14</v>
      </c>
      <c r="B66" s="1" t="s">
        <v>88</v>
      </c>
      <c r="C66" s="1" t="s">
        <v>200</v>
      </c>
      <c r="D66" s="1">
        <v>65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x14ac:dyDescent="0.3">
      <c r="A67" s="1">
        <v>193</v>
      </c>
      <c r="B67" s="1" t="s">
        <v>131</v>
      </c>
      <c r="C67" s="1" t="s">
        <v>216</v>
      </c>
      <c r="D67" s="1">
        <v>65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x14ac:dyDescent="0.3">
      <c r="A68" s="2">
        <v>234</v>
      </c>
      <c r="B68" s="2" t="s">
        <v>147</v>
      </c>
      <c r="C68" s="2" t="s">
        <v>231</v>
      </c>
      <c r="D68" s="2">
        <v>65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</sheetData>
  <autoFilter ref="A1:K68" xr:uid="{AF29BFC3-E10B-4CE2-964C-C70C24858EE8}">
    <sortState xmlns:xlrd2="http://schemas.microsoft.com/office/spreadsheetml/2017/richdata2" ref="A2:K68">
      <sortCondition ref="D1:D68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68"/>
  <sheetViews>
    <sheetView topLeftCell="A51" workbookViewId="0">
      <selection activeCell="B71" sqref="B71"/>
    </sheetView>
  </sheetViews>
  <sheetFormatPr defaultRowHeight="14.4" x14ac:dyDescent="0.3"/>
  <cols>
    <col min="2" max="2" width="19.109375" bestFit="1" customWidth="1"/>
    <col min="3" max="3" width="26.109375" bestFit="1" customWidth="1"/>
    <col min="5" max="5" width="10.6640625" bestFit="1" customWidth="1"/>
  </cols>
  <sheetData>
    <row r="1" spans="1:11" x14ac:dyDescent="0.3">
      <c r="A1" s="4" t="s">
        <v>4</v>
      </c>
      <c r="B1" s="4" t="s">
        <v>22</v>
      </c>
      <c r="C1" s="4" t="s">
        <v>27</v>
      </c>
      <c r="D1" s="4" t="s">
        <v>26</v>
      </c>
      <c r="E1" s="4" t="s">
        <v>23</v>
      </c>
      <c r="F1" s="3" t="s">
        <v>30</v>
      </c>
      <c r="G1" s="3" t="s">
        <v>31</v>
      </c>
      <c r="H1" s="3" t="s">
        <v>32</v>
      </c>
      <c r="I1" s="3" t="s">
        <v>28</v>
      </c>
      <c r="J1" s="3" t="s">
        <v>240</v>
      </c>
      <c r="K1" s="3" t="s">
        <v>29</v>
      </c>
    </row>
    <row r="2" spans="1:11" x14ac:dyDescent="0.3">
      <c r="A2" s="1">
        <v>192</v>
      </c>
      <c r="B2" s="1" t="s">
        <v>121</v>
      </c>
      <c r="C2" s="1" t="s">
        <v>215</v>
      </c>
      <c r="D2" s="1">
        <v>1</v>
      </c>
      <c r="E2" s="1">
        <v>200</v>
      </c>
      <c r="F2" s="1">
        <v>0</v>
      </c>
      <c r="G2" s="1">
        <v>0</v>
      </c>
      <c r="H2" s="1">
        <v>129.6</v>
      </c>
      <c r="I2" s="1">
        <v>0</v>
      </c>
      <c r="J2" s="1">
        <v>0</v>
      </c>
      <c r="K2" s="1">
        <v>8.3699999999999992</v>
      </c>
    </row>
    <row r="3" spans="1:11" x14ac:dyDescent="0.3">
      <c r="A3" s="2">
        <v>135</v>
      </c>
      <c r="B3" s="2" t="s">
        <v>97</v>
      </c>
      <c r="C3" s="2" t="s">
        <v>205</v>
      </c>
      <c r="D3" s="2">
        <v>2</v>
      </c>
      <c r="E3" s="2">
        <v>198</v>
      </c>
      <c r="F3" s="2">
        <v>27.2</v>
      </c>
      <c r="G3" s="2">
        <v>0</v>
      </c>
      <c r="H3" s="2">
        <v>0</v>
      </c>
      <c r="I3" s="2">
        <v>2.12</v>
      </c>
      <c r="J3" s="2">
        <v>0</v>
      </c>
      <c r="K3" s="2">
        <v>0</v>
      </c>
    </row>
    <row r="4" spans="1:11" x14ac:dyDescent="0.3">
      <c r="A4" s="1">
        <v>2</v>
      </c>
      <c r="B4" s="1" t="s">
        <v>63</v>
      </c>
      <c r="C4" s="1" t="s">
        <v>188</v>
      </c>
      <c r="D4" s="1">
        <v>3</v>
      </c>
      <c r="E4" s="1">
        <v>196</v>
      </c>
      <c r="F4" s="1">
        <v>27.3</v>
      </c>
      <c r="G4" s="1">
        <v>0</v>
      </c>
      <c r="H4" s="1">
        <v>0</v>
      </c>
      <c r="I4" s="1">
        <v>0</v>
      </c>
      <c r="J4" s="1">
        <v>50</v>
      </c>
      <c r="K4" s="1">
        <v>0</v>
      </c>
    </row>
    <row r="5" spans="1:11" x14ac:dyDescent="0.3">
      <c r="A5" s="2">
        <v>134</v>
      </c>
      <c r="B5" s="2" t="s">
        <v>97</v>
      </c>
      <c r="C5" s="2" t="s">
        <v>204</v>
      </c>
      <c r="D5" s="2">
        <v>3</v>
      </c>
      <c r="E5" s="2">
        <v>196</v>
      </c>
      <c r="F5" s="2">
        <v>0</v>
      </c>
      <c r="G5" s="2">
        <v>59.6</v>
      </c>
      <c r="H5" s="2">
        <v>0</v>
      </c>
      <c r="I5" s="2">
        <v>0</v>
      </c>
      <c r="J5" s="2">
        <v>0</v>
      </c>
      <c r="K5" s="2">
        <v>6.55</v>
      </c>
    </row>
    <row r="6" spans="1:11" x14ac:dyDescent="0.3">
      <c r="A6" s="1">
        <v>1</v>
      </c>
      <c r="B6" s="1" t="s">
        <v>63</v>
      </c>
      <c r="C6" s="1" t="s">
        <v>187</v>
      </c>
      <c r="D6" s="1">
        <v>5</v>
      </c>
      <c r="E6" s="1">
        <v>195</v>
      </c>
      <c r="F6" s="1">
        <v>0</v>
      </c>
      <c r="G6" s="1">
        <v>59.6</v>
      </c>
      <c r="H6" s="1">
        <v>0</v>
      </c>
      <c r="I6" s="1">
        <v>0</v>
      </c>
      <c r="J6" s="1">
        <v>0</v>
      </c>
      <c r="K6" s="1">
        <v>6.02</v>
      </c>
    </row>
    <row r="7" spans="1:11" x14ac:dyDescent="0.3">
      <c r="A7" s="2">
        <v>136</v>
      </c>
      <c r="B7" s="2" t="s">
        <v>97</v>
      </c>
      <c r="C7" s="2" t="s">
        <v>206</v>
      </c>
      <c r="D7" s="2">
        <v>5</v>
      </c>
      <c r="E7" s="2">
        <v>195</v>
      </c>
      <c r="F7" s="2">
        <v>0</v>
      </c>
      <c r="G7" s="2">
        <v>0</v>
      </c>
      <c r="H7" s="2">
        <v>136.69999999999999</v>
      </c>
      <c r="I7" s="2">
        <v>2.06</v>
      </c>
      <c r="J7" s="2">
        <v>0</v>
      </c>
      <c r="K7" s="2">
        <v>0</v>
      </c>
    </row>
    <row r="8" spans="1:11" x14ac:dyDescent="0.3">
      <c r="A8" s="1">
        <v>5</v>
      </c>
      <c r="B8" s="1" t="s">
        <v>63</v>
      </c>
      <c r="C8" s="1" t="s">
        <v>191</v>
      </c>
      <c r="D8" s="1">
        <v>7</v>
      </c>
      <c r="E8" s="1">
        <v>193</v>
      </c>
      <c r="F8" s="1">
        <v>27.1</v>
      </c>
      <c r="G8" s="1">
        <v>0</v>
      </c>
      <c r="H8" s="1">
        <v>0</v>
      </c>
      <c r="I8" s="1">
        <v>1.94</v>
      </c>
      <c r="J8" s="1">
        <v>0</v>
      </c>
      <c r="K8" s="1">
        <v>0</v>
      </c>
    </row>
    <row r="9" spans="1:11" x14ac:dyDescent="0.3">
      <c r="A9" s="2">
        <v>38</v>
      </c>
      <c r="B9" s="2" t="s">
        <v>171</v>
      </c>
      <c r="C9" s="2" t="s">
        <v>239</v>
      </c>
      <c r="D9" s="2">
        <v>7</v>
      </c>
      <c r="E9" s="2">
        <v>193</v>
      </c>
      <c r="F9" s="2">
        <v>27.2</v>
      </c>
      <c r="G9" s="2">
        <v>0</v>
      </c>
      <c r="H9" s="2">
        <v>0</v>
      </c>
      <c r="I9" s="2">
        <v>0</v>
      </c>
      <c r="J9" s="2">
        <v>44</v>
      </c>
      <c r="K9" s="2">
        <v>0</v>
      </c>
    </row>
    <row r="10" spans="1:11" x14ac:dyDescent="0.3">
      <c r="A10" s="1">
        <v>138</v>
      </c>
      <c r="B10" s="1" t="s">
        <v>97</v>
      </c>
      <c r="C10" s="1" t="s">
        <v>208</v>
      </c>
      <c r="D10" s="1">
        <v>9</v>
      </c>
      <c r="E10" s="1">
        <v>192</v>
      </c>
      <c r="F10" s="1">
        <v>27.8</v>
      </c>
      <c r="G10" s="1">
        <v>0</v>
      </c>
      <c r="H10" s="1">
        <v>0</v>
      </c>
      <c r="I10" s="1">
        <v>0</v>
      </c>
      <c r="J10" s="1">
        <v>47</v>
      </c>
      <c r="K10" s="1">
        <v>0</v>
      </c>
    </row>
    <row r="11" spans="1:11" x14ac:dyDescent="0.3">
      <c r="A11" s="2">
        <v>3</v>
      </c>
      <c r="B11" s="2" t="s">
        <v>63</v>
      </c>
      <c r="C11" s="2" t="s">
        <v>189</v>
      </c>
      <c r="D11" s="2">
        <v>10</v>
      </c>
      <c r="E11" s="2">
        <v>189</v>
      </c>
      <c r="F11" s="2">
        <v>0</v>
      </c>
      <c r="G11" s="2">
        <v>0</v>
      </c>
      <c r="H11" s="2">
        <v>138.30000000000001</v>
      </c>
      <c r="I11" s="2">
        <v>1.96</v>
      </c>
      <c r="J11" s="2">
        <v>0</v>
      </c>
      <c r="K11" s="2">
        <v>0</v>
      </c>
    </row>
    <row r="12" spans="1:11" x14ac:dyDescent="0.3">
      <c r="A12" s="1">
        <v>9</v>
      </c>
      <c r="B12" s="1" t="s">
        <v>76</v>
      </c>
      <c r="C12" s="1" t="s">
        <v>195</v>
      </c>
      <c r="D12" s="1">
        <v>10</v>
      </c>
      <c r="E12" s="1">
        <v>189</v>
      </c>
      <c r="F12" s="1">
        <v>0</v>
      </c>
      <c r="G12" s="1">
        <v>61</v>
      </c>
      <c r="H12" s="1">
        <v>0</v>
      </c>
      <c r="I12" s="1">
        <v>0</v>
      </c>
      <c r="J12" s="1">
        <v>0</v>
      </c>
      <c r="K12" s="1">
        <v>5.81</v>
      </c>
    </row>
    <row r="13" spans="1:11" x14ac:dyDescent="0.3">
      <c r="A13" s="2">
        <v>12</v>
      </c>
      <c r="B13" s="2" t="s">
        <v>76</v>
      </c>
      <c r="C13" s="2" t="s">
        <v>198</v>
      </c>
      <c r="D13" s="2">
        <v>10</v>
      </c>
      <c r="E13" s="2">
        <v>189</v>
      </c>
      <c r="F13" s="2">
        <v>0</v>
      </c>
      <c r="G13" s="2">
        <v>0</v>
      </c>
      <c r="H13" s="2">
        <v>137.69999999999999</v>
      </c>
      <c r="I13" s="2">
        <v>0</v>
      </c>
      <c r="J13" s="2">
        <v>43</v>
      </c>
      <c r="K13" s="2">
        <v>0</v>
      </c>
    </row>
    <row r="14" spans="1:11" x14ac:dyDescent="0.3">
      <c r="A14" s="1">
        <v>139</v>
      </c>
      <c r="B14" s="1" t="s">
        <v>110</v>
      </c>
      <c r="C14" s="1" t="s">
        <v>209</v>
      </c>
      <c r="D14" s="1">
        <v>10</v>
      </c>
      <c r="E14" s="1">
        <v>189</v>
      </c>
      <c r="F14" s="1">
        <v>27.9</v>
      </c>
      <c r="G14" s="1">
        <v>0</v>
      </c>
      <c r="H14" s="1">
        <v>0</v>
      </c>
      <c r="I14" s="1">
        <v>0</v>
      </c>
      <c r="J14" s="1">
        <v>44</v>
      </c>
      <c r="K14" s="1">
        <v>0</v>
      </c>
    </row>
    <row r="15" spans="1:11" x14ac:dyDescent="0.3">
      <c r="A15" s="2">
        <v>140</v>
      </c>
      <c r="B15" s="2" t="s">
        <v>110</v>
      </c>
      <c r="C15" s="2" t="s">
        <v>243</v>
      </c>
      <c r="D15" s="2">
        <v>14</v>
      </c>
      <c r="E15" s="2">
        <v>188</v>
      </c>
      <c r="F15" s="2">
        <v>0</v>
      </c>
      <c r="G15" s="2">
        <v>60</v>
      </c>
      <c r="H15" s="2">
        <v>0</v>
      </c>
      <c r="I15" s="2">
        <v>1.9</v>
      </c>
      <c r="J15" s="2">
        <v>0</v>
      </c>
      <c r="K15" s="2">
        <v>0</v>
      </c>
    </row>
    <row r="16" spans="1:11" x14ac:dyDescent="0.3">
      <c r="A16" s="1">
        <v>115</v>
      </c>
      <c r="B16" s="1" t="s">
        <v>39</v>
      </c>
      <c r="C16" s="1" t="s">
        <v>177</v>
      </c>
      <c r="D16" s="1">
        <v>15</v>
      </c>
      <c r="E16" s="1">
        <v>187</v>
      </c>
      <c r="F16" s="1">
        <v>0</v>
      </c>
      <c r="G16" s="1">
        <v>0</v>
      </c>
      <c r="H16" s="1">
        <v>140.19999999999999</v>
      </c>
      <c r="I16" s="1">
        <v>1.98</v>
      </c>
      <c r="J16" s="1">
        <v>0</v>
      </c>
      <c r="K16" s="1">
        <v>0</v>
      </c>
    </row>
    <row r="17" spans="1:11" x14ac:dyDescent="0.3">
      <c r="A17" s="2">
        <v>7</v>
      </c>
      <c r="B17" s="2" t="s">
        <v>76</v>
      </c>
      <c r="C17" s="2" t="s">
        <v>193</v>
      </c>
      <c r="D17" s="2">
        <v>15</v>
      </c>
      <c r="E17" s="2">
        <v>187</v>
      </c>
      <c r="F17" s="2">
        <v>28.2</v>
      </c>
      <c r="G17" s="2">
        <v>0</v>
      </c>
      <c r="H17" s="2">
        <v>0</v>
      </c>
      <c r="I17" s="2">
        <v>0</v>
      </c>
      <c r="J17" s="2">
        <v>0</v>
      </c>
      <c r="K17" s="2">
        <v>6.67</v>
      </c>
    </row>
    <row r="18" spans="1:11" x14ac:dyDescent="0.3">
      <c r="A18" s="1">
        <v>11</v>
      </c>
      <c r="B18" s="1" t="s">
        <v>76</v>
      </c>
      <c r="C18" s="1" t="s">
        <v>197</v>
      </c>
      <c r="D18" s="1">
        <v>15</v>
      </c>
      <c r="E18" s="1">
        <v>187</v>
      </c>
      <c r="F18" s="1">
        <v>0</v>
      </c>
      <c r="G18" s="1">
        <v>0</v>
      </c>
      <c r="H18" s="1">
        <v>139</v>
      </c>
      <c r="I18" s="1">
        <v>1.96</v>
      </c>
      <c r="J18" s="1">
        <v>0</v>
      </c>
      <c r="K18" s="1">
        <v>0</v>
      </c>
    </row>
    <row r="19" spans="1:11" x14ac:dyDescent="0.3">
      <c r="A19" s="2">
        <v>259</v>
      </c>
      <c r="B19" s="2" t="s">
        <v>52</v>
      </c>
      <c r="C19" s="2" t="s">
        <v>183</v>
      </c>
      <c r="D19" s="2">
        <v>18</v>
      </c>
      <c r="E19" s="2">
        <v>186</v>
      </c>
      <c r="F19" s="2">
        <v>0</v>
      </c>
      <c r="G19" s="2">
        <v>0</v>
      </c>
      <c r="H19" s="2">
        <v>133.5</v>
      </c>
      <c r="I19" s="2">
        <v>0</v>
      </c>
      <c r="J19" s="2">
        <v>0</v>
      </c>
      <c r="K19" s="2">
        <v>5.14</v>
      </c>
    </row>
    <row r="20" spans="1:11" x14ac:dyDescent="0.3">
      <c r="A20" s="1">
        <v>194</v>
      </c>
      <c r="B20" s="1" t="s">
        <v>121</v>
      </c>
      <c r="C20" s="1" t="s">
        <v>217</v>
      </c>
      <c r="D20" s="1">
        <v>18</v>
      </c>
      <c r="E20" s="1">
        <v>186</v>
      </c>
      <c r="F20" s="1">
        <v>0</v>
      </c>
      <c r="G20" s="1">
        <v>59.6</v>
      </c>
      <c r="H20" s="1">
        <v>0</v>
      </c>
      <c r="I20" s="1">
        <v>0</v>
      </c>
      <c r="J20" s="1">
        <v>38</v>
      </c>
      <c r="K20" s="1">
        <v>0</v>
      </c>
    </row>
    <row r="21" spans="1:11" x14ac:dyDescent="0.3">
      <c r="A21" s="2">
        <v>6</v>
      </c>
      <c r="B21" s="2" t="s">
        <v>63</v>
      </c>
      <c r="C21" s="2" t="s">
        <v>192</v>
      </c>
      <c r="D21" s="2">
        <v>20</v>
      </c>
      <c r="E21" s="2">
        <v>185</v>
      </c>
      <c r="F21" s="2">
        <v>0</v>
      </c>
      <c r="G21" s="2">
        <v>0</v>
      </c>
      <c r="H21" s="2">
        <v>131.4</v>
      </c>
      <c r="I21" s="2">
        <v>0</v>
      </c>
      <c r="J21" s="2">
        <v>38</v>
      </c>
      <c r="K21" s="2">
        <v>0</v>
      </c>
    </row>
    <row r="22" spans="1:11" x14ac:dyDescent="0.3">
      <c r="A22" s="1">
        <v>133</v>
      </c>
      <c r="B22" s="1" t="s">
        <v>97</v>
      </c>
      <c r="C22" s="1" t="s">
        <v>203</v>
      </c>
      <c r="D22" s="1">
        <v>20</v>
      </c>
      <c r="E22" s="1">
        <v>185</v>
      </c>
      <c r="F22" s="1">
        <v>0</v>
      </c>
      <c r="G22" s="1">
        <v>63.3</v>
      </c>
      <c r="H22" s="1">
        <v>0</v>
      </c>
      <c r="I22" s="1">
        <v>0</v>
      </c>
      <c r="J22" s="1">
        <v>48</v>
      </c>
      <c r="K22" s="1">
        <v>0</v>
      </c>
    </row>
    <row r="23" spans="1:11" x14ac:dyDescent="0.3">
      <c r="A23" s="2">
        <v>143</v>
      </c>
      <c r="B23" s="2" t="s">
        <v>110</v>
      </c>
      <c r="C23" s="2" t="s">
        <v>212</v>
      </c>
      <c r="D23" s="2">
        <v>20</v>
      </c>
      <c r="E23" s="2">
        <v>185</v>
      </c>
      <c r="F23" s="2">
        <v>0</v>
      </c>
      <c r="G23" s="2">
        <v>0</v>
      </c>
      <c r="H23" s="2">
        <v>138.6</v>
      </c>
      <c r="I23" s="2">
        <v>0</v>
      </c>
      <c r="J23" s="2">
        <v>0</v>
      </c>
      <c r="K23" s="2">
        <v>5.69</v>
      </c>
    </row>
    <row r="24" spans="1:11" x14ac:dyDescent="0.3">
      <c r="A24" s="1">
        <v>199</v>
      </c>
      <c r="B24" s="1" t="s">
        <v>121</v>
      </c>
      <c r="C24" s="1" t="s">
        <v>222</v>
      </c>
      <c r="D24" s="1">
        <v>20</v>
      </c>
      <c r="E24" s="1">
        <v>185</v>
      </c>
      <c r="F24" s="1">
        <v>28.4</v>
      </c>
      <c r="G24" s="1">
        <v>0</v>
      </c>
      <c r="H24" s="1">
        <v>0</v>
      </c>
      <c r="I24" s="1">
        <v>2.08</v>
      </c>
      <c r="J24" s="1">
        <v>0</v>
      </c>
      <c r="K24" s="1">
        <v>0</v>
      </c>
    </row>
    <row r="25" spans="1:11" x14ac:dyDescent="0.3">
      <c r="A25" s="2">
        <v>117</v>
      </c>
      <c r="B25" s="2" t="s">
        <v>39</v>
      </c>
      <c r="C25" s="2" t="s">
        <v>179</v>
      </c>
      <c r="D25" s="2">
        <v>24</v>
      </c>
      <c r="E25" s="2">
        <v>184</v>
      </c>
      <c r="F25" s="2">
        <v>0</v>
      </c>
      <c r="G25" s="2">
        <v>62.6</v>
      </c>
      <c r="H25" s="2">
        <v>0</v>
      </c>
      <c r="I25" s="2">
        <v>1.96</v>
      </c>
      <c r="J25" s="2">
        <v>0</v>
      </c>
      <c r="K25" s="2">
        <v>0</v>
      </c>
    </row>
    <row r="26" spans="1:11" x14ac:dyDescent="0.3">
      <c r="A26" s="1">
        <v>197</v>
      </c>
      <c r="B26" s="1" t="s">
        <v>131</v>
      </c>
      <c r="C26" s="1" t="s">
        <v>220</v>
      </c>
      <c r="D26" s="1">
        <v>25</v>
      </c>
      <c r="E26" s="1">
        <v>183</v>
      </c>
      <c r="F26" s="1">
        <v>28.2</v>
      </c>
      <c r="G26" s="1">
        <v>0</v>
      </c>
      <c r="H26" s="1">
        <v>0</v>
      </c>
      <c r="I26" s="1">
        <v>1.94</v>
      </c>
      <c r="J26" s="1">
        <v>0</v>
      </c>
      <c r="K26" s="1">
        <v>0</v>
      </c>
    </row>
    <row r="27" spans="1:11" x14ac:dyDescent="0.3">
      <c r="A27" s="2">
        <v>200</v>
      </c>
      <c r="B27" s="2" t="s">
        <v>131</v>
      </c>
      <c r="C27" s="2" t="s">
        <v>223</v>
      </c>
      <c r="D27" s="2">
        <v>61</v>
      </c>
      <c r="E27" s="2">
        <v>99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7.61</v>
      </c>
    </row>
    <row r="28" spans="1:11" x14ac:dyDescent="0.3">
      <c r="A28" s="1">
        <v>231</v>
      </c>
      <c r="B28" s="1" t="s">
        <v>147</v>
      </c>
      <c r="C28" s="1" t="s">
        <v>228</v>
      </c>
      <c r="D28" s="1">
        <v>25</v>
      </c>
      <c r="E28" s="1">
        <v>183</v>
      </c>
      <c r="F28" s="1">
        <v>0</v>
      </c>
      <c r="G28" s="1">
        <v>0</v>
      </c>
      <c r="H28" s="1">
        <v>147.9</v>
      </c>
      <c r="I28" s="1">
        <v>0</v>
      </c>
      <c r="J28" s="1">
        <v>48</v>
      </c>
      <c r="K28" s="1">
        <v>0</v>
      </c>
    </row>
    <row r="29" spans="1:11" x14ac:dyDescent="0.3">
      <c r="A29" s="2">
        <v>37</v>
      </c>
      <c r="B29" s="2" t="s">
        <v>171</v>
      </c>
      <c r="C29" s="2" t="s">
        <v>238</v>
      </c>
      <c r="D29" s="2">
        <v>25</v>
      </c>
      <c r="E29" s="2">
        <v>183</v>
      </c>
      <c r="F29" s="2">
        <v>0</v>
      </c>
      <c r="G29" s="2">
        <v>61.1</v>
      </c>
      <c r="H29" s="2">
        <v>0</v>
      </c>
      <c r="I29" s="2">
        <v>1.84</v>
      </c>
      <c r="J29" s="2">
        <v>0</v>
      </c>
      <c r="K29" s="2">
        <v>0</v>
      </c>
    </row>
    <row r="30" spans="1:11" x14ac:dyDescent="0.3">
      <c r="A30" s="1">
        <v>137</v>
      </c>
      <c r="B30" s="1" t="s">
        <v>97</v>
      </c>
      <c r="C30" s="1" t="s">
        <v>207</v>
      </c>
      <c r="D30" s="1">
        <v>28</v>
      </c>
      <c r="E30" s="1">
        <v>182</v>
      </c>
      <c r="F30" s="1">
        <v>0</v>
      </c>
      <c r="G30" s="1">
        <v>0</v>
      </c>
      <c r="H30" s="1">
        <v>138.1</v>
      </c>
      <c r="I30" s="1">
        <v>0</v>
      </c>
      <c r="J30" s="1">
        <v>0</v>
      </c>
      <c r="K30" s="1">
        <v>4.75</v>
      </c>
    </row>
    <row r="31" spans="1:11" x14ac:dyDescent="0.3">
      <c r="A31" s="2">
        <v>88</v>
      </c>
      <c r="B31" s="2" t="s">
        <v>142</v>
      </c>
      <c r="C31" s="2" t="s">
        <v>224</v>
      </c>
      <c r="D31" s="2">
        <v>29</v>
      </c>
      <c r="E31" s="2">
        <v>180</v>
      </c>
      <c r="F31" s="2">
        <v>28.2</v>
      </c>
      <c r="G31" s="2">
        <v>0</v>
      </c>
      <c r="H31" s="2">
        <v>0</v>
      </c>
      <c r="I31" s="2">
        <v>0</v>
      </c>
      <c r="J31" s="2">
        <v>40</v>
      </c>
      <c r="K31" s="2">
        <v>0</v>
      </c>
    </row>
    <row r="32" spans="1:11" x14ac:dyDescent="0.3">
      <c r="A32" s="1">
        <v>239</v>
      </c>
      <c r="B32" s="1" t="s">
        <v>160</v>
      </c>
      <c r="C32" s="1" t="s">
        <v>236</v>
      </c>
      <c r="D32" s="1">
        <v>30</v>
      </c>
      <c r="E32" s="1">
        <v>179</v>
      </c>
      <c r="F32" s="1">
        <v>0</v>
      </c>
      <c r="G32" s="1">
        <v>0</v>
      </c>
      <c r="H32" s="1">
        <v>146</v>
      </c>
      <c r="I32" s="1">
        <v>0</v>
      </c>
      <c r="J32" s="1">
        <v>0</v>
      </c>
      <c r="K32" s="1">
        <v>5.89</v>
      </c>
    </row>
    <row r="33" spans="1:11" x14ac:dyDescent="0.3">
      <c r="A33" s="2">
        <v>69</v>
      </c>
      <c r="B33" s="2" t="s">
        <v>38</v>
      </c>
      <c r="C33" s="2" t="s">
        <v>176</v>
      </c>
      <c r="D33" s="2">
        <v>31</v>
      </c>
      <c r="E33" s="2">
        <v>178</v>
      </c>
      <c r="F33" s="2">
        <v>0</v>
      </c>
      <c r="G33" s="2">
        <v>0</v>
      </c>
      <c r="H33" s="2">
        <v>140.19999999999999</v>
      </c>
      <c r="I33" s="2">
        <v>0</v>
      </c>
      <c r="J33" s="2">
        <v>39</v>
      </c>
      <c r="K33" s="2">
        <v>0</v>
      </c>
    </row>
    <row r="34" spans="1:11" x14ac:dyDescent="0.3">
      <c r="A34" s="1">
        <v>116</v>
      </c>
      <c r="B34" s="1" t="s">
        <v>39</v>
      </c>
      <c r="C34" s="1" t="s">
        <v>178</v>
      </c>
      <c r="D34" s="1">
        <v>31</v>
      </c>
      <c r="E34" s="1">
        <v>178</v>
      </c>
      <c r="F34" s="1">
        <v>0</v>
      </c>
      <c r="G34" s="1">
        <v>0</v>
      </c>
      <c r="H34" s="1">
        <v>145.30000000000001</v>
      </c>
      <c r="I34" s="1">
        <v>0</v>
      </c>
      <c r="J34" s="1">
        <v>42</v>
      </c>
      <c r="K34" s="1">
        <v>0</v>
      </c>
    </row>
    <row r="35" spans="1:11" x14ac:dyDescent="0.3">
      <c r="A35" s="2">
        <v>10</v>
      </c>
      <c r="B35" s="2" t="s">
        <v>76</v>
      </c>
      <c r="C35" s="2" t="s">
        <v>196</v>
      </c>
      <c r="D35" s="2">
        <v>31</v>
      </c>
      <c r="E35" s="2">
        <v>178</v>
      </c>
      <c r="F35" s="2">
        <v>27.9</v>
      </c>
      <c r="G35" s="2">
        <v>0</v>
      </c>
      <c r="H35" s="2">
        <v>0</v>
      </c>
      <c r="I35" s="2">
        <v>1.76</v>
      </c>
      <c r="J35" s="2">
        <v>0</v>
      </c>
      <c r="K35" s="2">
        <v>0</v>
      </c>
    </row>
    <row r="36" spans="1:11" x14ac:dyDescent="0.3">
      <c r="A36" s="1">
        <v>240</v>
      </c>
      <c r="B36" s="1" t="s">
        <v>160</v>
      </c>
      <c r="C36" s="1" t="s">
        <v>237</v>
      </c>
      <c r="D36" s="1">
        <v>62</v>
      </c>
      <c r="E36" s="1">
        <v>92</v>
      </c>
      <c r="F36" s="1">
        <v>0</v>
      </c>
      <c r="G36" s="1">
        <v>61.7</v>
      </c>
      <c r="H36" s="1">
        <v>0</v>
      </c>
      <c r="I36" s="1">
        <v>0</v>
      </c>
      <c r="J36" s="1">
        <v>0</v>
      </c>
      <c r="K36" s="1">
        <v>0</v>
      </c>
    </row>
    <row r="37" spans="1:11" x14ac:dyDescent="0.3">
      <c r="A37" s="2">
        <v>119</v>
      </c>
      <c r="B37" s="2" t="s">
        <v>39</v>
      </c>
      <c r="C37" s="2" t="s">
        <v>181</v>
      </c>
      <c r="D37" s="2">
        <v>34</v>
      </c>
      <c r="E37" s="2">
        <v>177</v>
      </c>
      <c r="F37" s="2">
        <v>0</v>
      </c>
      <c r="G37" s="2">
        <v>61.5</v>
      </c>
      <c r="H37" s="2">
        <v>0</v>
      </c>
      <c r="I37" s="2">
        <v>0</v>
      </c>
      <c r="J37" s="2">
        <v>37</v>
      </c>
      <c r="K37" s="2">
        <v>0</v>
      </c>
    </row>
    <row r="38" spans="1:11" x14ac:dyDescent="0.3">
      <c r="A38" s="1">
        <v>8</v>
      </c>
      <c r="B38" s="1" t="s">
        <v>76</v>
      </c>
      <c r="C38" s="1" t="s">
        <v>194</v>
      </c>
      <c r="D38" s="1">
        <v>34</v>
      </c>
      <c r="E38" s="1">
        <v>177</v>
      </c>
      <c r="F38" s="1">
        <v>0</v>
      </c>
      <c r="G38" s="1">
        <v>62.6</v>
      </c>
      <c r="H38" s="1">
        <v>0</v>
      </c>
      <c r="I38" s="1">
        <v>0</v>
      </c>
      <c r="J38" s="1">
        <v>39</v>
      </c>
      <c r="K38" s="1">
        <v>0</v>
      </c>
    </row>
    <row r="39" spans="1:11" x14ac:dyDescent="0.3">
      <c r="A39" s="2">
        <v>13</v>
      </c>
      <c r="B39" s="2" t="s">
        <v>88</v>
      </c>
      <c r="C39" s="2" t="s">
        <v>199</v>
      </c>
      <c r="D39" s="2">
        <v>34</v>
      </c>
      <c r="E39" s="2">
        <v>177</v>
      </c>
      <c r="F39" s="2">
        <v>29.4</v>
      </c>
      <c r="G39" s="2">
        <v>0</v>
      </c>
      <c r="H39" s="2">
        <v>0</v>
      </c>
      <c r="I39" s="2">
        <v>0</v>
      </c>
      <c r="J39" s="2">
        <v>45</v>
      </c>
      <c r="K39" s="2">
        <v>0</v>
      </c>
    </row>
    <row r="40" spans="1:11" x14ac:dyDescent="0.3">
      <c r="A40" s="1">
        <v>16</v>
      </c>
      <c r="B40" s="1" t="s">
        <v>88</v>
      </c>
      <c r="C40" s="1" t="s">
        <v>202</v>
      </c>
      <c r="D40" s="1">
        <v>34</v>
      </c>
      <c r="E40" s="1">
        <v>177</v>
      </c>
      <c r="F40" s="1">
        <v>0</v>
      </c>
      <c r="G40" s="1">
        <v>0</v>
      </c>
      <c r="H40" s="1">
        <v>144.30000000000001</v>
      </c>
      <c r="I40" s="1">
        <v>1.86</v>
      </c>
      <c r="J40" s="1">
        <v>0</v>
      </c>
      <c r="K40" s="1">
        <v>0</v>
      </c>
    </row>
    <row r="41" spans="1:11" x14ac:dyDescent="0.3">
      <c r="A41" s="2">
        <v>190</v>
      </c>
      <c r="B41" s="2" t="s">
        <v>131</v>
      </c>
      <c r="C41" s="2" t="s">
        <v>214</v>
      </c>
      <c r="D41" s="2">
        <v>34</v>
      </c>
      <c r="E41" s="2">
        <v>177</v>
      </c>
      <c r="F41" s="2">
        <v>0</v>
      </c>
      <c r="G41" s="2">
        <v>61.9</v>
      </c>
      <c r="H41" s="2">
        <v>0</v>
      </c>
      <c r="I41" s="2">
        <v>1.8</v>
      </c>
      <c r="J41" s="2">
        <v>0</v>
      </c>
      <c r="K41" s="2">
        <v>0</v>
      </c>
    </row>
    <row r="42" spans="1:11" x14ac:dyDescent="0.3">
      <c r="A42" s="1">
        <v>263</v>
      </c>
      <c r="B42" s="1" t="s">
        <v>52</v>
      </c>
      <c r="C42" s="1" t="s">
        <v>186</v>
      </c>
      <c r="D42" s="1">
        <v>40</v>
      </c>
      <c r="E42" s="1">
        <v>176</v>
      </c>
      <c r="F42" s="1">
        <v>27.9</v>
      </c>
      <c r="G42" s="1">
        <v>0</v>
      </c>
      <c r="H42" s="1">
        <v>0</v>
      </c>
      <c r="I42" s="1">
        <v>1.74</v>
      </c>
      <c r="J42" s="1">
        <v>0</v>
      </c>
      <c r="K42" s="1">
        <v>0</v>
      </c>
    </row>
    <row r="43" spans="1:11" x14ac:dyDescent="0.3">
      <c r="A43" s="2">
        <v>233</v>
      </c>
      <c r="B43" s="2" t="s">
        <v>147</v>
      </c>
      <c r="C43" s="2" t="s">
        <v>230</v>
      </c>
      <c r="D43" s="2">
        <v>34</v>
      </c>
      <c r="E43" s="2">
        <v>177</v>
      </c>
      <c r="F43" s="2">
        <v>30.5</v>
      </c>
      <c r="G43" s="2">
        <v>0</v>
      </c>
      <c r="H43" s="2">
        <v>0</v>
      </c>
      <c r="I43" s="2">
        <v>0</v>
      </c>
      <c r="J43" s="2">
        <v>0</v>
      </c>
      <c r="K43" s="2">
        <v>6.68</v>
      </c>
    </row>
    <row r="44" spans="1:11" x14ac:dyDescent="0.3">
      <c r="A44" s="1">
        <v>261</v>
      </c>
      <c r="B44" s="1" t="s">
        <v>52</v>
      </c>
      <c r="C44" s="1" t="s">
        <v>185</v>
      </c>
      <c r="D44" s="1">
        <v>40</v>
      </c>
      <c r="E44" s="1">
        <v>176</v>
      </c>
      <c r="F44" s="1">
        <v>0</v>
      </c>
      <c r="G44" s="1">
        <v>0</v>
      </c>
      <c r="H44" s="1">
        <v>139</v>
      </c>
      <c r="I44" s="1">
        <v>0</v>
      </c>
      <c r="J44" s="1">
        <v>0</v>
      </c>
      <c r="K44" s="1">
        <v>3.9</v>
      </c>
    </row>
    <row r="45" spans="1:11" x14ac:dyDescent="0.3">
      <c r="A45" s="2">
        <v>118</v>
      </c>
      <c r="B45" s="2" t="s">
        <v>39</v>
      </c>
      <c r="C45" s="2" t="s">
        <v>180</v>
      </c>
      <c r="D45" s="2">
        <v>40</v>
      </c>
      <c r="E45" s="2">
        <v>176</v>
      </c>
      <c r="F45" s="2">
        <v>28.1</v>
      </c>
      <c r="G45" s="2">
        <v>0</v>
      </c>
      <c r="H45" s="2">
        <v>0</v>
      </c>
      <c r="I45" s="2">
        <v>0</v>
      </c>
      <c r="J45" s="2">
        <v>0</v>
      </c>
      <c r="K45" s="2">
        <v>3.98</v>
      </c>
    </row>
    <row r="46" spans="1:11" x14ac:dyDescent="0.3">
      <c r="A46" s="1">
        <v>144</v>
      </c>
      <c r="B46" s="1" t="s">
        <v>110</v>
      </c>
      <c r="C46" s="1" t="s">
        <v>213</v>
      </c>
      <c r="D46" s="1">
        <v>43</v>
      </c>
      <c r="E46" s="1">
        <v>175</v>
      </c>
      <c r="F46" s="1">
        <v>28.6</v>
      </c>
      <c r="G46" s="1">
        <v>0</v>
      </c>
      <c r="H46" s="1">
        <v>0</v>
      </c>
      <c r="I46" s="1">
        <v>0</v>
      </c>
      <c r="J46" s="1">
        <v>41</v>
      </c>
      <c r="K46" s="1">
        <v>0</v>
      </c>
    </row>
    <row r="47" spans="1:11" x14ac:dyDescent="0.3">
      <c r="A47" s="2">
        <v>141</v>
      </c>
      <c r="B47" s="2" t="s">
        <v>110</v>
      </c>
      <c r="C47" s="2" t="s">
        <v>210</v>
      </c>
      <c r="D47" s="2">
        <v>44</v>
      </c>
      <c r="E47" s="2">
        <v>174</v>
      </c>
      <c r="F47" s="2">
        <v>0</v>
      </c>
      <c r="G47" s="2">
        <v>64</v>
      </c>
      <c r="H47" s="2">
        <v>0</v>
      </c>
      <c r="I47" s="2">
        <v>0</v>
      </c>
      <c r="J47" s="2">
        <v>0</v>
      </c>
      <c r="K47" s="2">
        <v>5.3</v>
      </c>
    </row>
    <row r="48" spans="1:11" x14ac:dyDescent="0.3">
      <c r="A48" s="1">
        <v>89</v>
      </c>
      <c r="B48" s="1" t="s">
        <v>142</v>
      </c>
      <c r="C48" s="1" t="s">
        <v>225</v>
      </c>
      <c r="D48" s="1">
        <v>44</v>
      </c>
      <c r="E48" s="1">
        <v>174</v>
      </c>
      <c r="F48" s="1">
        <v>28.4</v>
      </c>
      <c r="G48" s="1">
        <v>0</v>
      </c>
      <c r="H48" s="1">
        <v>0</v>
      </c>
      <c r="I48" s="1">
        <v>1.84</v>
      </c>
      <c r="J48" s="1">
        <v>0</v>
      </c>
      <c r="K48" s="1">
        <v>0</v>
      </c>
    </row>
    <row r="49" spans="1:11" x14ac:dyDescent="0.3">
      <c r="A49" s="2">
        <v>264</v>
      </c>
      <c r="B49" s="2" t="s">
        <v>52</v>
      </c>
      <c r="C49" s="2" t="s">
        <v>242</v>
      </c>
      <c r="D49" s="2">
        <v>46</v>
      </c>
      <c r="E49" s="2">
        <v>173</v>
      </c>
      <c r="F49" s="2">
        <v>0</v>
      </c>
      <c r="G49" s="2">
        <v>61.4</v>
      </c>
      <c r="H49" s="2">
        <v>0</v>
      </c>
      <c r="I49" s="2">
        <v>1.58</v>
      </c>
      <c r="J49" s="2">
        <v>0</v>
      </c>
      <c r="K49" s="2">
        <v>0</v>
      </c>
    </row>
    <row r="50" spans="1:11" x14ac:dyDescent="0.3">
      <c r="A50" s="1">
        <v>4</v>
      </c>
      <c r="B50" s="1" t="s">
        <v>63</v>
      </c>
      <c r="C50" s="1" t="s">
        <v>190</v>
      </c>
      <c r="D50" s="1">
        <v>46</v>
      </c>
      <c r="E50" s="1">
        <v>173</v>
      </c>
      <c r="F50" s="1">
        <v>0</v>
      </c>
      <c r="G50" s="1">
        <v>64.7</v>
      </c>
      <c r="H50" s="1">
        <v>0</v>
      </c>
      <c r="I50" s="1">
        <v>0</v>
      </c>
      <c r="J50" s="1">
        <v>0</v>
      </c>
      <c r="K50" s="1">
        <v>5.34</v>
      </c>
    </row>
    <row r="51" spans="1:11" x14ac:dyDescent="0.3">
      <c r="A51" s="2">
        <v>238</v>
      </c>
      <c r="B51" s="2" t="s">
        <v>160</v>
      </c>
      <c r="C51" s="2" t="s">
        <v>235</v>
      </c>
      <c r="D51" s="2">
        <v>46</v>
      </c>
      <c r="E51" s="2">
        <v>173</v>
      </c>
      <c r="F51" s="2">
        <v>0</v>
      </c>
      <c r="G51" s="2">
        <v>65.400000000000006</v>
      </c>
      <c r="H51" s="2">
        <v>0</v>
      </c>
      <c r="I51" s="2">
        <v>0</v>
      </c>
      <c r="J51" s="2">
        <v>0</v>
      </c>
      <c r="K51" s="2">
        <v>5.46</v>
      </c>
    </row>
    <row r="52" spans="1:11" x14ac:dyDescent="0.3">
      <c r="A52" s="1">
        <v>120</v>
      </c>
      <c r="B52" s="1" t="s">
        <v>39</v>
      </c>
      <c r="C52" s="1" t="s">
        <v>182</v>
      </c>
      <c r="D52" s="1">
        <v>46</v>
      </c>
      <c r="E52" s="1">
        <v>173</v>
      </c>
      <c r="F52" s="1">
        <v>28.3</v>
      </c>
      <c r="G52" s="1">
        <v>0</v>
      </c>
      <c r="H52" s="1">
        <v>0</v>
      </c>
      <c r="I52" s="1">
        <v>0</v>
      </c>
      <c r="J52" s="1">
        <v>0</v>
      </c>
      <c r="K52" s="1">
        <v>4.09</v>
      </c>
    </row>
    <row r="53" spans="1:11" x14ac:dyDescent="0.3">
      <c r="A53" s="2">
        <v>232</v>
      </c>
      <c r="B53" s="2" t="s">
        <v>147</v>
      </c>
      <c r="C53" s="2" t="s">
        <v>229</v>
      </c>
      <c r="D53" s="2">
        <v>50</v>
      </c>
      <c r="E53" s="2">
        <v>171</v>
      </c>
      <c r="F53" s="2">
        <v>0</v>
      </c>
      <c r="G53" s="2">
        <v>62.5</v>
      </c>
      <c r="H53" s="2">
        <v>0</v>
      </c>
      <c r="I53" s="2">
        <v>1.68</v>
      </c>
      <c r="J53" s="2">
        <v>0</v>
      </c>
      <c r="K53" s="2">
        <v>0</v>
      </c>
    </row>
    <row r="54" spans="1:11" x14ac:dyDescent="0.3">
      <c r="A54" s="1">
        <v>229</v>
      </c>
      <c r="B54" s="1" t="s">
        <v>147</v>
      </c>
      <c r="C54" s="1" t="s">
        <v>226</v>
      </c>
      <c r="D54" s="1">
        <v>51</v>
      </c>
      <c r="E54" s="1">
        <v>170</v>
      </c>
      <c r="F54" s="1">
        <v>0</v>
      </c>
      <c r="G54" s="1">
        <v>62.7</v>
      </c>
      <c r="H54" s="1">
        <v>0</v>
      </c>
      <c r="I54" s="1">
        <v>0</v>
      </c>
      <c r="J54" s="1">
        <v>36</v>
      </c>
      <c r="K54" s="1">
        <v>0</v>
      </c>
    </row>
    <row r="55" spans="1:11" x14ac:dyDescent="0.3">
      <c r="A55" s="2">
        <v>142</v>
      </c>
      <c r="B55" s="2" t="s">
        <v>110</v>
      </c>
      <c r="C55" s="2" t="s">
        <v>211</v>
      </c>
      <c r="D55" s="2">
        <v>52</v>
      </c>
      <c r="E55" s="2">
        <v>168</v>
      </c>
      <c r="F55" s="2">
        <v>0</v>
      </c>
      <c r="G55" s="2">
        <v>0</v>
      </c>
      <c r="H55" s="2">
        <v>143.19999999999999</v>
      </c>
      <c r="I55" s="2">
        <v>1.6</v>
      </c>
      <c r="J55" s="2">
        <v>0</v>
      </c>
      <c r="K55" s="2">
        <v>0</v>
      </c>
    </row>
    <row r="56" spans="1:11" x14ac:dyDescent="0.3">
      <c r="A56" s="1">
        <v>237</v>
      </c>
      <c r="B56" s="1" t="s">
        <v>160</v>
      </c>
      <c r="C56" s="1" t="s">
        <v>234</v>
      </c>
      <c r="D56" s="1">
        <v>52</v>
      </c>
      <c r="E56" s="1">
        <v>168</v>
      </c>
      <c r="F56" s="1">
        <v>0</v>
      </c>
      <c r="G56" s="1">
        <v>0</v>
      </c>
      <c r="H56" s="1">
        <v>149.30000000000001</v>
      </c>
      <c r="I56" s="1">
        <v>1.78</v>
      </c>
      <c r="J56" s="1">
        <v>0</v>
      </c>
      <c r="K56" s="1">
        <v>0</v>
      </c>
    </row>
    <row r="57" spans="1:11" x14ac:dyDescent="0.3">
      <c r="A57" s="2">
        <v>235</v>
      </c>
      <c r="B57" s="2" t="s">
        <v>160</v>
      </c>
      <c r="C57" s="2" t="s">
        <v>232</v>
      </c>
      <c r="D57" s="2">
        <v>52</v>
      </c>
      <c r="E57" s="2">
        <v>168</v>
      </c>
      <c r="F57" s="2">
        <v>31.2</v>
      </c>
      <c r="G57" s="2">
        <v>0</v>
      </c>
      <c r="H57" s="2">
        <v>0</v>
      </c>
      <c r="I57" s="2">
        <v>0</v>
      </c>
      <c r="J57" s="2">
        <v>40</v>
      </c>
      <c r="K57" s="2">
        <v>0</v>
      </c>
    </row>
    <row r="58" spans="1:11" x14ac:dyDescent="0.3">
      <c r="A58" s="1">
        <v>196</v>
      </c>
      <c r="B58" s="1" t="s">
        <v>121</v>
      </c>
      <c r="C58" s="1" t="s">
        <v>219</v>
      </c>
      <c r="D58" s="1">
        <v>63</v>
      </c>
      <c r="E58" s="1">
        <v>88</v>
      </c>
      <c r="F58" s="1">
        <v>0</v>
      </c>
      <c r="G58" s="1">
        <v>0</v>
      </c>
      <c r="H58" s="1">
        <v>0</v>
      </c>
      <c r="I58" s="1">
        <v>1.84</v>
      </c>
      <c r="J58" s="1">
        <v>0</v>
      </c>
      <c r="K58" s="1">
        <v>0</v>
      </c>
    </row>
    <row r="59" spans="1:11" x14ac:dyDescent="0.3">
      <c r="A59" s="2">
        <v>236</v>
      </c>
      <c r="B59" s="2" t="s">
        <v>160</v>
      </c>
      <c r="C59" s="2" t="s">
        <v>233</v>
      </c>
      <c r="D59" s="2">
        <v>56</v>
      </c>
      <c r="E59" s="2">
        <v>165</v>
      </c>
      <c r="F59" s="2">
        <v>29.1</v>
      </c>
      <c r="G59" s="2">
        <v>0</v>
      </c>
      <c r="H59" s="2">
        <v>0</v>
      </c>
      <c r="I59" s="2">
        <v>0</v>
      </c>
      <c r="J59" s="2">
        <v>36</v>
      </c>
      <c r="K59" s="2">
        <v>0</v>
      </c>
    </row>
    <row r="60" spans="1:11" x14ac:dyDescent="0.3">
      <c r="A60" s="1">
        <v>260</v>
      </c>
      <c r="B60" s="1" t="s">
        <v>52</v>
      </c>
      <c r="C60" s="1" t="s">
        <v>184</v>
      </c>
      <c r="D60" s="1">
        <v>57</v>
      </c>
      <c r="E60" s="1">
        <v>163</v>
      </c>
      <c r="F60" s="1">
        <v>0</v>
      </c>
      <c r="G60" s="1">
        <v>64.599999999999994</v>
      </c>
      <c r="H60" s="1">
        <v>0</v>
      </c>
      <c r="I60" s="1">
        <v>0</v>
      </c>
      <c r="J60" s="1">
        <v>30</v>
      </c>
      <c r="K60" s="1">
        <v>0</v>
      </c>
    </row>
    <row r="61" spans="1:11" x14ac:dyDescent="0.3">
      <c r="A61" s="2">
        <v>195</v>
      </c>
      <c r="B61" s="2" t="s">
        <v>131</v>
      </c>
      <c r="C61" s="2" t="s">
        <v>218</v>
      </c>
      <c r="D61" s="2">
        <v>58</v>
      </c>
      <c r="E61" s="2">
        <v>161</v>
      </c>
      <c r="F61" s="2">
        <v>29.6</v>
      </c>
      <c r="G61" s="2">
        <v>0</v>
      </c>
      <c r="H61" s="2">
        <v>0</v>
      </c>
      <c r="I61" s="2">
        <v>0</v>
      </c>
      <c r="J61" s="2">
        <v>34</v>
      </c>
      <c r="K61" s="2">
        <v>0</v>
      </c>
    </row>
    <row r="62" spans="1:11" x14ac:dyDescent="0.3">
      <c r="A62" s="1">
        <v>15</v>
      </c>
      <c r="B62" s="1" t="s">
        <v>88</v>
      </c>
      <c r="C62" s="1" t="s">
        <v>201</v>
      </c>
      <c r="D62" s="1">
        <v>59</v>
      </c>
      <c r="E62" s="1">
        <v>155</v>
      </c>
      <c r="F62" s="1">
        <v>31.5</v>
      </c>
      <c r="G62" s="1">
        <v>0</v>
      </c>
      <c r="H62" s="1">
        <v>0</v>
      </c>
      <c r="I62" s="1">
        <v>1.34</v>
      </c>
      <c r="J62" s="1">
        <v>0</v>
      </c>
      <c r="K62" s="1">
        <v>0</v>
      </c>
    </row>
    <row r="63" spans="1:11" x14ac:dyDescent="0.3">
      <c r="A63" s="2">
        <v>198</v>
      </c>
      <c r="B63" s="2" t="s">
        <v>121</v>
      </c>
      <c r="C63" s="2" t="s">
        <v>221</v>
      </c>
      <c r="D63" s="2">
        <v>60</v>
      </c>
      <c r="E63" s="2">
        <v>100</v>
      </c>
      <c r="F63" s="2">
        <v>27.1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x14ac:dyDescent="0.3">
      <c r="A64" s="1">
        <v>230</v>
      </c>
      <c r="B64" s="1" t="s">
        <v>147</v>
      </c>
      <c r="C64" s="1" t="s">
        <v>227</v>
      </c>
      <c r="D64" s="1">
        <v>55</v>
      </c>
      <c r="E64" s="1">
        <v>167</v>
      </c>
      <c r="F64" s="1">
        <v>28.6</v>
      </c>
      <c r="G64" s="1">
        <v>0</v>
      </c>
      <c r="H64" s="1">
        <v>0</v>
      </c>
      <c r="I64" s="1">
        <v>1.75</v>
      </c>
      <c r="J64" s="1">
        <v>0</v>
      </c>
      <c r="K64" s="1">
        <v>0</v>
      </c>
    </row>
    <row r="65" spans="1:11" x14ac:dyDescent="0.3">
      <c r="A65" s="2">
        <v>262</v>
      </c>
      <c r="B65" s="2" t="s">
        <v>52</v>
      </c>
      <c r="C65" s="2" t="s">
        <v>241</v>
      </c>
      <c r="D65" s="2">
        <v>64</v>
      </c>
      <c r="E65" s="2">
        <v>80</v>
      </c>
      <c r="F65" s="2">
        <v>0</v>
      </c>
      <c r="G65" s="2">
        <v>0</v>
      </c>
      <c r="H65" s="2">
        <v>0</v>
      </c>
      <c r="I65" s="2">
        <v>0</v>
      </c>
      <c r="J65" s="2">
        <v>32</v>
      </c>
      <c r="K65" s="2">
        <v>0</v>
      </c>
    </row>
    <row r="66" spans="1:11" x14ac:dyDescent="0.3">
      <c r="A66" s="1">
        <v>14</v>
      </c>
      <c r="B66" s="1" t="s">
        <v>88</v>
      </c>
      <c r="C66" s="1" t="s">
        <v>200</v>
      </c>
      <c r="D66" s="1">
        <v>65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x14ac:dyDescent="0.3">
      <c r="A67" s="1">
        <v>193</v>
      </c>
      <c r="B67" s="1" t="s">
        <v>131</v>
      </c>
      <c r="C67" s="1" t="s">
        <v>216</v>
      </c>
      <c r="D67" s="1">
        <v>65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x14ac:dyDescent="0.3">
      <c r="A68" s="2">
        <v>234</v>
      </c>
      <c r="B68" s="2" t="s">
        <v>147</v>
      </c>
      <c r="C68" s="2" t="s">
        <v>231</v>
      </c>
      <c r="D68" s="2">
        <v>65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</sheetData>
  <autoFilter ref="A1:K68" xr:uid="{C4EDCF43-7D8D-4EEA-96DE-C66A6183CC8A}">
    <sortState xmlns:xlrd2="http://schemas.microsoft.com/office/spreadsheetml/2017/richdata2" ref="A2:K68">
      <sortCondition ref="D1:D6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2022-11-06T14:08:25Z</dcterms:modified>
</cp:coreProperties>
</file>