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\Documents\Sportshall\Sportshall 23-01-2022\"/>
    </mc:Choice>
  </mc:AlternateContent>
  <xr:revisionPtr revIDLastSave="0" documentId="13_ncr:1_{E5E1D960-C742-4B45-8430-1EA72E78F1F9}" xr6:coauthVersionLast="47" xr6:coauthVersionMax="47" xr10:uidLastSave="{00000000-0000-0000-0000-000000000000}"/>
  <bookViews>
    <workbookView xWindow="-108" yWindow="-108" windowWidth="23256" windowHeight="12456" firstSheet="6" activeTab="6" xr2:uid="{DB3738B7-BD00-4B87-8A0B-05E52ACB1731}"/>
  </bookViews>
  <sheets>
    <sheet name="Club" sheetId="1" state="hidden" r:id="rId1"/>
    <sheet name="Athlete" sheetId="2" state="hidden" r:id="rId2"/>
    <sheet name="Event" sheetId="3" state="hidden" r:id="rId3"/>
    <sheet name="Track Results" sheetId="4" state="hidden" r:id="rId4"/>
    <sheet name="Field Results" sheetId="5" state="hidden" r:id="rId5"/>
    <sheet name="Relay Results" sheetId="6" state="hidden" r:id="rId6"/>
    <sheet name="Club Results" sheetId="7" r:id="rId7"/>
    <sheet name="Athlete Scores" sheetId="10" r:id="rId8"/>
    <sheet name="Athlete Results" sheetId="8" r:id="rId9"/>
    <sheet name="Fees" sheetId="11" state="hidden" r:id="rId10"/>
  </sheets>
  <definedNames>
    <definedName name="_xlnm._FilterDatabase" localSheetId="8" hidden="1">'Athlete Results'!$A$1:$M$37</definedName>
    <definedName name="_xlnm._FilterDatabase" localSheetId="7" hidden="1">'Athlete Scores'!$A$1:$M$37</definedName>
    <definedName name="_xlnm._FilterDatabase" localSheetId="0" hidden="1">Club!$A$1:$A$25</definedName>
    <definedName name="_xlnm._FilterDatabase" localSheetId="6" hidden="1">'Club Results'!$A$1:$N$8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1" l="1"/>
  <c r="C4" i="11"/>
  <c r="C5" i="11"/>
  <c r="C6" i="11"/>
  <c r="C7" i="11"/>
  <c r="C8" i="11"/>
  <c r="B3" i="11"/>
  <c r="B4" i="11"/>
  <c r="B5" i="11"/>
  <c r="B6" i="11"/>
  <c r="B7" i="11"/>
  <c r="B8" i="11"/>
  <c r="B2" i="11"/>
  <c r="E20" i="6"/>
  <c r="F20" i="6" s="1"/>
  <c r="E21" i="6"/>
  <c r="F21" i="6"/>
  <c r="E22" i="6"/>
  <c r="F22" i="6"/>
  <c r="E18" i="6"/>
  <c r="F18" i="6"/>
  <c r="E19" i="6"/>
  <c r="F19" i="6"/>
  <c r="E17" i="6"/>
  <c r="C20" i="6"/>
  <c r="C21" i="6"/>
  <c r="C22" i="6"/>
  <c r="F17" i="6"/>
  <c r="C18" i="6"/>
  <c r="C19" i="6"/>
  <c r="C17" i="6"/>
  <c r="D38" i="5"/>
  <c r="E38" i="5" s="1"/>
  <c r="F38" i="5"/>
  <c r="D39" i="5"/>
  <c r="E39" i="5" s="1"/>
  <c r="F39" i="5"/>
  <c r="D40" i="5"/>
  <c r="E40" i="5" s="1"/>
  <c r="F40" i="5"/>
  <c r="D37" i="5"/>
  <c r="E37" i="5" s="1"/>
  <c r="F37" i="5"/>
  <c r="D28" i="5"/>
  <c r="E28" i="5" s="1"/>
  <c r="F28" i="5"/>
  <c r="D29" i="5"/>
  <c r="E29" i="5" s="1"/>
  <c r="F29" i="5"/>
  <c r="D30" i="5"/>
  <c r="E30" i="5" s="1"/>
  <c r="F30" i="5"/>
  <c r="D31" i="5"/>
  <c r="E31" i="5" s="1"/>
  <c r="F31" i="5"/>
  <c r="D32" i="5"/>
  <c r="E32" i="5" s="1"/>
  <c r="F32" i="5"/>
  <c r="D33" i="5"/>
  <c r="E33" i="5" s="1"/>
  <c r="F33" i="5"/>
  <c r="D34" i="5"/>
  <c r="E34" i="5" s="1"/>
  <c r="F34" i="5"/>
  <c r="D35" i="5"/>
  <c r="E35" i="5" s="1"/>
  <c r="F35" i="5"/>
  <c r="D27" i="5"/>
  <c r="E27" i="5" s="1"/>
  <c r="F27" i="5"/>
  <c r="E11" i="6"/>
  <c r="F11" i="6" s="1"/>
  <c r="E12" i="6"/>
  <c r="F12" i="6" s="1"/>
  <c r="E13" i="6"/>
  <c r="F13" i="6"/>
  <c r="E14" i="6"/>
  <c r="F14" i="6"/>
  <c r="E15" i="6"/>
  <c r="F15" i="6" s="1"/>
  <c r="E10" i="6"/>
  <c r="F10" i="6"/>
  <c r="C11" i="6"/>
  <c r="C12" i="6"/>
  <c r="C13" i="6"/>
  <c r="C14" i="6"/>
  <c r="C15" i="6"/>
  <c r="C10" i="6"/>
  <c r="D21" i="5"/>
  <c r="E21" i="5" s="1"/>
  <c r="F21" i="5"/>
  <c r="D22" i="5"/>
  <c r="E22" i="5"/>
  <c r="F22" i="5"/>
  <c r="D23" i="5"/>
  <c r="E23" i="5" s="1"/>
  <c r="F23" i="5"/>
  <c r="D24" i="5"/>
  <c r="E24" i="5" s="1"/>
  <c r="F24" i="5"/>
  <c r="D25" i="5"/>
  <c r="E25" i="5" s="1"/>
  <c r="F25" i="5"/>
  <c r="D20" i="5"/>
  <c r="F20" i="5"/>
  <c r="E20" i="5"/>
  <c r="D32" i="4"/>
  <c r="E32" i="4"/>
  <c r="F32" i="4"/>
  <c r="D33" i="4"/>
  <c r="E33" i="4" s="1"/>
  <c r="F33" i="4"/>
  <c r="D34" i="4"/>
  <c r="E34" i="4"/>
  <c r="F34" i="4"/>
  <c r="D35" i="4"/>
  <c r="E35" i="4"/>
  <c r="F35" i="4"/>
  <c r="D36" i="4"/>
  <c r="E36" i="4" s="1"/>
  <c r="F36" i="4"/>
  <c r="D37" i="4"/>
  <c r="E37" i="4" s="1"/>
  <c r="F37" i="4"/>
  <c r="D38" i="4"/>
  <c r="E38" i="4" s="1"/>
  <c r="F38" i="4"/>
  <c r="D31" i="4"/>
  <c r="E31" i="4" s="1"/>
  <c r="F31" i="4"/>
  <c r="F10" i="5"/>
  <c r="D3" i="5"/>
  <c r="D4" i="5"/>
  <c r="D5" i="5"/>
  <c r="D6" i="5"/>
  <c r="D7" i="5"/>
  <c r="D8" i="5"/>
  <c r="D9" i="5"/>
  <c r="D10" i="5"/>
  <c r="E10" i="5" s="1"/>
  <c r="D2" i="5"/>
  <c r="F27" i="4" l="1"/>
  <c r="F28" i="4"/>
  <c r="F29" i="4"/>
  <c r="D18" i="4"/>
  <c r="E18" i="4" s="1"/>
  <c r="D19" i="4"/>
  <c r="E19" i="4" s="1"/>
  <c r="D20" i="4"/>
  <c r="E20" i="4" s="1"/>
  <c r="D21" i="4"/>
  <c r="D22" i="4"/>
  <c r="D23" i="4"/>
  <c r="E23" i="4" s="1"/>
  <c r="D24" i="4"/>
  <c r="D25" i="4"/>
  <c r="E25" i="4" s="1"/>
  <c r="D26" i="4"/>
  <c r="E26" i="4" s="1"/>
  <c r="D27" i="4"/>
  <c r="D28" i="4"/>
  <c r="E28" i="4" s="1"/>
  <c r="D29" i="4"/>
  <c r="D17" i="4"/>
  <c r="E29" i="4"/>
  <c r="E27" i="4"/>
  <c r="F24" i="4"/>
  <c r="F25" i="4"/>
  <c r="F26" i="4"/>
  <c r="E22" i="4"/>
  <c r="E24" i="4"/>
  <c r="F18" i="4"/>
  <c r="F19" i="4"/>
  <c r="F20" i="4"/>
  <c r="E21" i="4"/>
  <c r="F21" i="4"/>
  <c r="F22" i="4"/>
  <c r="F23" i="4"/>
  <c r="E17" i="4"/>
  <c r="F17" i="4"/>
  <c r="E3" i="6"/>
  <c r="E4" i="6"/>
  <c r="F4" i="6" s="1"/>
  <c r="E5" i="6"/>
  <c r="E6" i="6"/>
  <c r="E7" i="6"/>
  <c r="F7" i="6" s="1"/>
  <c r="E8" i="6"/>
  <c r="F8" i="6" s="1"/>
  <c r="E2" i="6"/>
  <c r="F3" i="6"/>
  <c r="F5" i="6"/>
  <c r="F6" i="6"/>
  <c r="C3" i="6"/>
  <c r="C4" i="6"/>
  <c r="C5" i="6"/>
  <c r="C6" i="6"/>
  <c r="C7" i="6"/>
  <c r="C8" i="6"/>
  <c r="F4" i="4"/>
  <c r="F5" i="4"/>
  <c r="F6" i="4"/>
  <c r="F7" i="4"/>
  <c r="F8" i="4"/>
  <c r="F9" i="4"/>
  <c r="F10" i="4"/>
  <c r="F11" i="4"/>
  <c r="F12" i="4"/>
  <c r="F13" i="4"/>
  <c r="F14" i="4"/>
  <c r="F15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2" i="4"/>
  <c r="F3" i="4"/>
  <c r="D13" i="5"/>
  <c r="E13" i="5" s="1"/>
  <c r="F13" i="5"/>
  <c r="D14" i="5"/>
  <c r="E14" i="5" s="1"/>
  <c r="F14" i="5"/>
  <c r="D15" i="5"/>
  <c r="E15" i="5"/>
  <c r="F15" i="5"/>
  <c r="D16" i="5"/>
  <c r="E16" i="5" s="1"/>
  <c r="F16" i="5"/>
  <c r="D17" i="5"/>
  <c r="E17" i="5" s="1"/>
  <c r="F17" i="5"/>
  <c r="D18" i="5"/>
  <c r="E18" i="5" s="1"/>
  <c r="F18" i="5"/>
  <c r="D12" i="5"/>
  <c r="E12" i="5" s="1"/>
  <c r="F12" i="5"/>
  <c r="E3" i="5"/>
  <c r="F3" i="5"/>
  <c r="E4" i="5"/>
  <c r="F4" i="5"/>
  <c r="E5" i="5"/>
  <c r="F5" i="5"/>
  <c r="E6" i="5"/>
  <c r="F6" i="5"/>
  <c r="E7" i="5"/>
  <c r="F7" i="5"/>
  <c r="E8" i="5"/>
  <c r="F8" i="5"/>
  <c r="E9" i="5"/>
  <c r="F9" i="5"/>
  <c r="E2" i="4" l="1"/>
  <c r="F2" i="6"/>
  <c r="C2" i="11"/>
  <c r="C2" i="6"/>
  <c r="E2" i="5" l="1"/>
  <c r="F2" i="5"/>
  <c r="F2" i="4"/>
</calcChain>
</file>

<file path=xl/sharedStrings.xml><?xml version="1.0" encoding="utf-8"?>
<sst xmlns="http://schemas.openxmlformats.org/spreadsheetml/2006/main" count="461" uniqueCount="150">
  <si>
    <t>Club Name</t>
  </si>
  <si>
    <t>First Name</t>
  </si>
  <si>
    <t>Last Name</t>
  </si>
  <si>
    <t>Event Name</t>
  </si>
  <si>
    <t>Athlete ID</t>
  </si>
  <si>
    <t>2LAP</t>
  </si>
  <si>
    <t>4LAP</t>
  </si>
  <si>
    <t>6LAP</t>
  </si>
  <si>
    <t>SHOT</t>
  </si>
  <si>
    <t>4X2LAP</t>
  </si>
  <si>
    <t>Event Type</t>
  </si>
  <si>
    <t>Track</t>
  </si>
  <si>
    <t>Field</t>
  </si>
  <si>
    <t>Relay</t>
  </si>
  <si>
    <t>Time (s)</t>
  </si>
  <si>
    <t>Measurement</t>
  </si>
  <si>
    <t>VJ</t>
  </si>
  <si>
    <t>TJ</t>
  </si>
  <si>
    <t>SB</t>
  </si>
  <si>
    <t>LJ</t>
  </si>
  <si>
    <t>PAAR</t>
  </si>
  <si>
    <t>OBSTACLE</t>
  </si>
  <si>
    <t>Club</t>
  </si>
  <si>
    <t>Total Score</t>
  </si>
  <si>
    <t>Position</t>
  </si>
  <si>
    <t>Points</t>
  </si>
  <si>
    <t>Place</t>
  </si>
  <si>
    <t>Name</t>
  </si>
  <si>
    <t>LJ (m)</t>
  </si>
  <si>
    <t>TJ (m)</t>
  </si>
  <si>
    <t>VJ (m)</t>
  </si>
  <si>
    <t>SB (#)</t>
  </si>
  <si>
    <t>SHOT (m)</t>
  </si>
  <si>
    <t>2LAP (s)</t>
  </si>
  <si>
    <t>4LAP (s)</t>
  </si>
  <si>
    <t>6LAP (s)</t>
  </si>
  <si>
    <t>Athlete Number</t>
  </si>
  <si>
    <t>Number of Athletes</t>
  </si>
  <si>
    <t>Fee</t>
  </si>
  <si>
    <t>Freya</t>
  </si>
  <si>
    <t>Izzy</t>
  </si>
  <si>
    <t>Keira</t>
  </si>
  <si>
    <t>Brooke</t>
  </si>
  <si>
    <t>Morrella</t>
  </si>
  <si>
    <t>Frances</t>
  </si>
  <si>
    <t>Willis</t>
  </si>
  <si>
    <t>Beaumont</t>
  </si>
  <si>
    <t>Baker</t>
  </si>
  <si>
    <t>Harding</t>
  </si>
  <si>
    <t>Norton</t>
  </si>
  <si>
    <t>Hunt</t>
  </si>
  <si>
    <t>DMV</t>
  </si>
  <si>
    <t>HHH</t>
  </si>
  <si>
    <t>Josephine</t>
  </si>
  <si>
    <t>Moore</t>
  </si>
  <si>
    <t>Ella</t>
  </si>
  <si>
    <t>Rennie</t>
  </si>
  <si>
    <t>Simon</t>
  </si>
  <si>
    <t>Amelia</t>
  </si>
  <si>
    <t>Niamh</t>
  </si>
  <si>
    <t>Noble</t>
  </si>
  <si>
    <t>Leila</t>
  </si>
  <si>
    <t>Morris Ballantyre</t>
  </si>
  <si>
    <t>Asha</t>
  </si>
  <si>
    <t>CADAC</t>
  </si>
  <si>
    <t>Alice</t>
  </si>
  <si>
    <t>Ridge</t>
  </si>
  <si>
    <t>Rose</t>
  </si>
  <si>
    <t>Walker</t>
  </si>
  <si>
    <t>Sophie</t>
  </si>
  <si>
    <t>Rushe</t>
  </si>
  <si>
    <t>SLH</t>
  </si>
  <si>
    <t>RIVER</t>
  </si>
  <si>
    <t>CORBIN</t>
  </si>
  <si>
    <t>ERIN</t>
  </si>
  <si>
    <t>MAYA</t>
  </si>
  <si>
    <t>RUNGUSUMY</t>
  </si>
  <si>
    <t>LILIA</t>
  </si>
  <si>
    <t>COLLINS</t>
  </si>
  <si>
    <t>ENI</t>
  </si>
  <si>
    <t>AWONOGUN</t>
  </si>
  <si>
    <t>LOIS</t>
  </si>
  <si>
    <t>ENGLISH</t>
  </si>
  <si>
    <t>E&amp;E</t>
  </si>
  <si>
    <t>Sofia</t>
  </si>
  <si>
    <t>Richardson</t>
  </si>
  <si>
    <t>Harrison</t>
  </si>
  <si>
    <t>Maia</t>
  </si>
  <si>
    <t>Heward-Mills</t>
  </si>
  <si>
    <t>Emily</t>
  </si>
  <si>
    <t>Winyard</t>
  </si>
  <si>
    <t xml:space="preserve">Sophie </t>
  </si>
  <si>
    <t>Kidner</t>
  </si>
  <si>
    <t>Linsley</t>
  </si>
  <si>
    <t>Waverley</t>
  </si>
  <si>
    <t>Martha</t>
  </si>
  <si>
    <t>Ab-Iorwerth</t>
  </si>
  <si>
    <t>Wells</t>
  </si>
  <si>
    <t>Elizabeth</t>
  </si>
  <si>
    <t>Gilligan</t>
  </si>
  <si>
    <t>Anneliese</t>
  </si>
  <si>
    <t>Mosses</t>
  </si>
  <si>
    <t>Holly</t>
  </si>
  <si>
    <t>Williams</t>
  </si>
  <si>
    <t>Mya</t>
  </si>
  <si>
    <t>Sleeman</t>
  </si>
  <si>
    <t>GGAC</t>
  </si>
  <si>
    <t>Milner</t>
  </si>
  <si>
    <t>Jennings</t>
  </si>
  <si>
    <t>Oxley</t>
  </si>
  <si>
    <t>Herbert</t>
  </si>
  <si>
    <t>Ryan</t>
  </si>
  <si>
    <t>Flora</t>
  </si>
  <si>
    <t>Turner</t>
  </si>
  <si>
    <t>Freya Willis</t>
  </si>
  <si>
    <t>Izzy Beaumont</t>
  </si>
  <si>
    <t>Keira Baker</t>
  </si>
  <si>
    <t>Brooke Harding</t>
  </si>
  <si>
    <t>Morrella Norton</t>
  </si>
  <si>
    <t>Ella Rennie</t>
  </si>
  <si>
    <t>Amelia Simon</t>
  </si>
  <si>
    <t>Niamh Noble</t>
  </si>
  <si>
    <t>Leila Morris Ballantyre</t>
  </si>
  <si>
    <t>Amelia Asha</t>
  </si>
  <si>
    <t>Josephine Moore</t>
  </si>
  <si>
    <t>Alice Ridge</t>
  </si>
  <si>
    <t>Rose Walker</t>
  </si>
  <si>
    <t>Sophie Rushe</t>
  </si>
  <si>
    <t>RIVER CORBIN</t>
  </si>
  <si>
    <t>ERIN CORBIN</t>
  </si>
  <si>
    <t>MAYA RUNGUSUMY</t>
  </si>
  <si>
    <t>LILIA COLLINS</t>
  </si>
  <si>
    <t>LOIS ENGLISH</t>
  </si>
  <si>
    <t>Sofia Richardson</t>
  </si>
  <si>
    <t>Maia Heward-Mills</t>
  </si>
  <si>
    <t>Emily Winyard</t>
  </si>
  <si>
    <t>Sophie  Kidner</t>
  </si>
  <si>
    <t>Rose Linsley</t>
  </si>
  <si>
    <t>Martha Ab-Iorwerth</t>
  </si>
  <si>
    <t>Niamh Wells</t>
  </si>
  <si>
    <t>Elizabeth Gilligan</t>
  </si>
  <si>
    <t>Anneliese Mosses</t>
  </si>
  <si>
    <t>Holly Williams</t>
  </si>
  <si>
    <t>Mya Sleeman</t>
  </si>
  <si>
    <t>Emily Milner</t>
  </si>
  <si>
    <t>Sophie Jennings</t>
  </si>
  <si>
    <t>Keira Oxley</t>
  </si>
  <si>
    <t>Rose Herbert</t>
  </si>
  <si>
    <t>Holly Ryan</t>
  </si>
  <si>
    <t>Flora Turner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</si>
</sst>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2" fillId="2" borderId="1" xfId="2" applyBorder="1"/>
    <xf numFmtId="0" fontId="2" fillId="3" borderId="1" xfId="3" applyBorder="1"/>
    <xf numFmtId="0" fontId="3" fillId="4" borderId="1" xfId="4" applyFont="1" applyBorder="1"/>
    <xf numFmtId="164" fontId="0" fillId="0" borderId="0" xfId="5" applyNumberFormat="1" applyFont="1"/>
  </cellXfs>
  <cellStyles count="6">
    <cellStyle name="20% - Accent1" xfId="2" builtinId="30"/>
    <cellStyle name="40% - Accent1" xfId="3" builtinId="31"/>
    <cellStyle name="60% - Accent1" xfId="4" builtinId="32"/>
    <cellStyle name="Comma" xfId="5" builtinId="3"/>
    <cellStyle name="Normal" xfId="0" builtinId="0"/>
    <cellStyle name="Normal 2" xfId="1" xr:uid="{5135BB9E-0CF9-4BC8-A62A-6C9E7F784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932E3-BD2F-4CF5-90C8-CA2D309DCEF5}">
  <dimension ref="A1:A8"/>
  <sheetViews>
    <sheetView workbookViewId="0">
      <selection activeCell="A23" sqref="A23"/>
    </sheetView>
  </sheetViews>
  <sheetFormatPr defaultRowHeight="14.4" x14ac:dyDescent="0.3"/>
  <cols>
    <col min="1" max="1" width="22" bestFit="1" customWidth="1"/>
  </cols>
  <sheetData>
    <row r="1" spans="1:1" x14ac:dyDescent="0.3">
      <c r="A1" t="s">
        <v>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64</v>
      </c>
    </row>
    <row r="5" spans="1:1" x14ac:dyDescent="0.3">
      <c r="A5" t="s">
        <v>71</v>
      </c>
    </row>
    <row r="6" spans="1:1" x14ac:dyDescent="0.3">
      <c r="A6" t="s">
        <v>83</v>
      </c>
    </row>
    <row r="7" spans="1:1" x14ac:dyDescent="0.3">
      <c r="A7" t="s">
        <v>94</v>
      </c>
    </row>
    <row r="8" spans="1:1" x14ac:dyDescent="0.3">
      <c r="A8" t="s">
        <v>106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60AC-A39F-4B2E-8274-54828D212E3C}">
  <dimension ref="A1:C8"/>
  <sheetViews>
    <sheetView workbookViewId="0"/>
  </sheetViews>
  <sheetFormatPr defaultRowHeight="14.4" x14ac:dyDescent="0.3"/>
  <cols>
    <col min="2" max="2" width="17" bestFit="1" customWidth="1"/>
  </cols>
  <sheetData>
    <row r="1" spans="1:3" x14ac:dyDescent="0.3">
      <c r="A1" t="s">
        <v>22</v>
      </c>
      <c r="B1" t="s">
        <v>37</v>
      </c>
      <c r="C1" t="s">
        <v>38</v>
      </c>
    </row>
    <row r="2" spans="1:3" x14ac:dyDescent="0.3">
      <c r="A2" t="s">
        <v>51</v>
      </c>
      <c r="B2">
        <f>COUNTIFS('Athlete Results'!B:B,Fees!A2)</f>
        <v>5</v>
      </c>
      <c r="C2" s="6">
        <f>B2*5</f>
        <v>25</v>
      </c>
    </row>
    <row r="3" spans="1:3" x14ac:dyDescent="0.3">
      <c r="A3" t="s">
        <v>52</v>
      </c>
      <c r="B3">
        <f>COUNTIFS('Athlete Results'!B:B,Fees!A3)</f>
        <v>6</v>
      </c>
      <c r="C3" s="6">
        <f t="shared" ref="C3:C8" si="0">B3*5</f>
        <v>30</v>
      </c>
    </row>
    <row r="4" spans="1:3" x14ac:dyDescent="0.3">
      <c r="A4" t="s">
        <v>64</v>
      </c>
      <c r="B4">
        <f>COUNTIFS('Athlete Results'!B:B,Fees!A4)</f>
        <v>3</v>
      </c>
      <c r="C4" s="6">
        <f t="shared" si="0"/>
        <v>15</v>
      </c>
    </row>
    <row r="5" spans="1:3" x14ac:dyDescent="0.3">
      <c r="A5" t="s">
        <v>71</v>
      </c>
      <c r="B5">
        <f>COUNTIFS('Athlete Results'!B:B,Fees!A5)</f>
        <v>5</v>
      </c>
      <c r="C5" s="6">
        <f t="shared" si="0"/>
        <v>25</v>
      </c>
    </row>
    <row r="6" spans="1:3" x14ac:dyDescent="0.3">
      <c r="A6" t="s">
        <v>83</v>
      </c>
      <c r="B6">
        <f>COUNTIFS('Athlete Results'!B:B,Fees!A6)</f>
        <v>5</v>
      </c>
      <c r="C6" s="6">
        <f t="shared" si="0"/>
        <v>25</v>
      </c>
    </row>
    <row r="7" spans="1:3" x14ac:dyDescent="0.3">
      <c r="A7" t="s">
        <v>94</v>
      </c>
      <c r="B7">
        <f>COUNTIFS('Athlete Results'!B:B,Fees!A7)</f>
        <v>6</v>
      </c>
      <c r="C7" s="6">
        <f t="shared" si="0"/>
        <v>30</v>
      </c>
    </row>
    <row r="8" spans="1:3" x14ac:dyDescent="0.3">
      <c r="A8" t="s">
        <v>106</v>
      </c>
      <c r="B8">
        <f>COUNTIFS('Athlete Results'!B:B,Fees!A8)</f>
        <v>6</v>
      </c>
      <c r="C8" s="6">
        <f t="shared" si="0"/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4B79-EE61-488D-BBDD-523AAD61B68E}">
  <dimension ref="A1:D40"/>
  <sheetViews>
    <sheetView topLeftCell="A16" workbookViewId="0">
      <selection activeCell="A23" sqref="A23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0.5546875" bestFit="1" customWidth="1"/>
    <col min="4" max="4" width="10.109375" bestFit="1" customWidth="1"/>
  </cols>
  <sheetData>
    <row r="1" spans="1:4" x14ac:dyDescent="0.3">
      <c r="A1" t="s">
        <v>4</v>
      </c>
      <c r="B1" t="s">
        <v>0</v>
      </c>
      <c r="C1" t="s">
        <v>1</v>
      </c>
      <c r="D1" t="s">
        <v>2</v>
      </c>
    </row>
    <row r="2" spans="1:4" x14ac:dyDescent="0.3">
      <c r="A2">
        <v>37</v>
      </c>
      <c r="B2" t="s">
        <v>51</v>
      </c>
      <c r="C2" t="s">
        <v>39</v>
      </c>
      <c r="D2" t="s">
        <v>45</v>
      </c>
    </row>
    <row r="3" spans="1:4" x14ac:dyDescent="0.3">
      <c r="A3">
        <v>38</v>
      </c>
      <c r="B3" t="s">
        <v>51</v>
      </c>
      <c r="C3" t="s">
        <v>40</v>
      </c>
      <c r="D3" t="s">
        <v>46</v>
      </c>
    </row>
    <row r="4" spans="1:4" x14ac:dyDescent="0.3">
      <c r="A4">
        <v>39</v>
      </c>
      <c r="B4" t="s">
        <v>51</v>
      </c>
      <c r="C4" t="s">
        <v>41</v>
      </c>
      <c r="D4" t="s">
        <v>47</v>
      </c>
    </row>
    <row r="5" spans="1:4" x14ac:dyDescent="0.3">
      <c r="A5">
        <v>40</v>
      </c>
      <c r="B5" t="s">
        <v>51</v>
      </c>
      <c r="C5" t="s">
        <v>42</v>
      </c>
      <c r="D5" t="s">
        <v>48</v>
      </c>
    </row>
    <row r="6" spans="1:4" x14ac:dyDescent="0.3">
      <c r="A6">
        <v>41</v>
      </c>
      <c r="B6" t="s">
        <v>51</v>
      </c>
      <c r="C6" t="s">
        <v>43</v>
      </c>
      <c r="D6" t="s">
        <v>49</v>
      </c>
    </row>
    <row r="7" spans="1:4" x14ac:dyDescent="0.3">
      <c r="A7">
        <v>42</v>
      </c>
      <c r="B7" t="s">
        <v>51</v>
      </c>
      <c r="C7" t="s">
        <v>44</v>
      </c>
      <c r="D7" t="s">
        <v>50</v>
      </c>
    </row>
    <row r="8" spans="1:4" x14ac:dyDescent="0.3">
      <c r="A8">
        <v>97</v>
      </c>
      <c r="B8" t="s">
        <v>52</v>
      </c>
      <c r="C8" t="s">
        <v>55</v>
      </c>
      <c r="D8" t="s">
        <v>56</v>
      </c>
    </row>
    <row r="9" spans="1:4" x14ac:dyDescent="0.3">
      <c r="A9">
        <v>98</v>
      </c>
      <c r="B9" t="s">
        <v>52</v>
      </c>
      <c r="C9" t="s">
        <v>58</v>
      </c>
      <c r="D9" t="s">
        <v>57</v>
      </c>
    </row>
    <row r="10" spans="1:4" x14ac:dyDescent="0.3">
      <c r="A10">
        <v>99</v>
      </c>
      <c r="B10" t="s">
        <v>52</v>
      </c>
      <c r="C10" t="s">
        <v>59</v>
      </c>
      <c r="D10" t="s">
        <v>60</v>
      </c>
    </row>
    <row r="11" spans="1:4" x14ac:dyDescent="0.3">
      <c r="A11">
        <v>100</v>
      </c>
      <c r="B11" t="s">
        <v>52</v>
      </c>
      <c r="C11" t="s">
        <v>61</v>
      </c>
      <c r="D11" t="s">
        <v>62</v>
      </c>
    </row>
    <row r="12" spans="1:4" x14ac:dyDescent="0.3">
      <c r="A12">
        <v>101</v>
      </c>
      <c r="B12" t="s">
        <v>52</v>
      </c>
      <c r="C12" t="s">
        <v>58</v>
      </c>
      <c r="D12" t="s">
        <v>63</v>
      </c>
    </row>
    <row r="13" spans="1:4" x14ac:dyDescent="0.3">
      <c r="A13">
        <v>102</v>
      </c>
      <c r="B13" t="s">
        <v>52</v>
      </c>
      <c r="C13" t="s">
        <v>53</v>
      </c>
      <c r="D13" t="s">
        <v>54</v>
      </c>
    </row>
    <row r="14" spans="1:4" x14ac:dyDescent="0.3">
      <c r="A14">
        <v>10</v>
      </c>
      <c r="B14" t="s">
        <v>64</v>
      </c>
      <c r="C14" t="s">
        <v>65</v>
      </c>
      <c r="D14" t="s">
        <v>66</v>
      </c>
    </row>
    <row r="15" spans="1:4" x14ac:dyDescent="0.3">
      <c r="A15">
        <v>11</v>
      </c>
      <c r="B15" t="s">
        <v>64</v>
      </c>
      <c r="C15" t="s">
        <v>67</v>
      </c>
      <c r="D15" t="s">
        <v>68</v>
      </c>
    </row>
    <row r="16" spans="1:4" x14ac:dyDescent="0.3">
      <c r="A16">
        <v>12</v>
      </c>
      <c r="B16" t="s">
        <v>64</v>
      </c>
      <c r="C16" t="s">
        <v>69</v>
      </c>
      <c r="D16" t="s">
        <v>70</v>
      </c>
    </row>
    <row r="17" spans="1:4" x14ac:dyDescent="0.3">
      <c r="A17">
        <v>133</v>
      </c>
      <c r="B17" t="s">
        <v>71</v>
      </c>
      <c r="C17" t="s">
        <v>72</v>
      </c>
      <c r="D17" t="s">
        <v>73</v>
      </c>
    </row>
    <row r="18" spans="1:4" x14ac:dyDescent="0.3">
      <c r="A18">
        <v>134</v>
      </c>
      <c r="B18" t="s">
        <v>71</v>
      </c>
      <c r="C18" t="s">
        <v>74</v>
      </c>
      <c r="D18" t="s">
        <v>73</v>
      </c>
    </row>
    <row r="19" spans="1:4" x14ac:dyDescent="0.3">
      <c r="A19">
        <v>135</v>
      </c>
      <c r="B19" t="s">
        <v>71</v>
      </c>
      <c r="C19" t="s">
        <v>75</v>
      </c>
      <c r="D19" t="s">
        <v>76</v>
      </c>
    </row>
    <row r="20" spans="1:4" x14ac:dyDescent="0.3">
      <c r="A20">
        <v>136</v>
      </c>
      <c r="B20" t="s">
        <v>71</v>
      </c>
      <c r="C20" t="s">
        <v>77</v>
      </c>
      <c r="D20" t="s">
        <v>78</v>
      </c>
    </row>
    <row r="21" spans="1:4" x14ac:dyDescent="0.3">
      <c r="A21">
        <v>137</v>
      </c>
      <c r="B21" t="s">
        <v>71</v>
      </c>
      <c r="C21" t="s">
        <v>79</v>
      </c>
      <c r="D21" t="s">
        <v>80</v>
      </c>
    </row>
    <row r="22" spans="1:4" x14ac:dyDescent="0.3">
      <c r="A22">
        <v>138</v>
      </c>
      <c r="B22" t="s">
        <v>71</v>
      </c>
      <c r="C22" t="s">
        <v>81</v>
      </c>
      <c r="D22" t="s">
        <v>82</v>
      </c>
    </row>
    <row r="23" spans="1:4" x14ac:dyDescent="0.3">
      <c r="A23">
        <v>51</v>
      </c>
      <c r="B23" t="s">
        <v>83</v>
      </c>
      <c r="C23" t="s">
        <v>84</v>
      </c>
      <c r="D23" t="s">
        <v>85</v>
      </c>
    </row>
    <row r="24" spans="1:4" x14ac:dyDescent="0.3">
      <c r="A24">
        <v>52</v>
      </c>
      <c r="B24" t="s">
        <v>83</v>
      </c>
      <c r="C24" t="s">
        <v>42</v>
      </c>
      <c r="D24" t="s">
        <v>86</v>
      </c>
    </row>
    <row r="25" spans="1:4" x14ac:dyDescent="0.3">
      <c r="A25">
        <v>53</v>
      </c>
      <c r="B25" t="s">
        <v>83</v>
      </c>
      <c r="C25" t="s">
        <v>87</v>
      </c>
      <c r="D25" t="s">
        <v>88</v>
      </c>
    </row>
    <row r="26" spans="1:4" x14ac:dyDescent="0.3">
      <c r="A26">
        <v>54</v>
      </c>
      <c r="B26" t="s">
        <v>83</v>
      </c>
      <c r="C26" t="s">
        <v>89</v>
      </c>
      <c r="D26" t="s">
        <v>90</v>
      </c>
    </row>
    <row r="27" spans="1:4" x14ac:dyDescent="0.3">
      <c r="A27">
        <v>55</v>
      </c>
      <c r="B27" t="s">
        <v>83</v>
      </c>
      <c r="C27" t="s">
        <v>91</v>
      </c>
      <c r="D27" t="s">
        <v>92</v>
      </c>
    </row>
    <row r="28" spans="1:4" x14ac:dyDescent="0.3">
      <c r="A28">
        <v>56</v>
      </c>
      <c r="B28" t="s">
        <v>83</v>
      </c>
      <c r="C28" t="s">
        <v>67</v>
      </c>
      <c r="D28" t="s">
        <v>93</v>
      </c>
    </row>
    <row r="29" spans="1:4" x14ac:dyDescent="0.3">
      <c r="A29">
        <v>151</v>
      </c>
      <c r="B29" t="s">
        <v>94</v>
      </c>
      <c r="C29" t="s">
        <v>95</v>
      </c>
      <c r="D29" t="s">
        <v>96</v>
      </c>
    </row>
    <row r="30" spans="1:4" x14ac:dyDescent="0.3">
      <c r="A30">
        <v>152</v>
      </c>
      <c r="B30" t="s">
        <v>94</v>
      </c>
      <c r="C30" t="s">
        <v>59</v>
      </c>
      <c r="D30" t="s">
        <v>97</v>
      </c>
    </row>
    <row r="31" spans="1:4" x14ac:dyDescent="0.3">
      <c r="A31">
        <v>153</v>
      </c>
      <c r="B31" t="s">
        <v>94</v>
      </c>
      <c r="C31" t="s">
        <v>98</v>
      </c>
      <c r="D31" t="s">
        <v>99</v>
      </c>
    </row>
    <row r="32" spans="1:4" x14ac:dyDescent="0.3">
      <c r="A32">
        <v>154</v>
      </c>
      <c r="B32" t="s">
        <v>94</v>
      </c>
      <c r="C32" t="s">
        <v>100</v>
      </c>
      <c r="D32" t="s">
        <v>101</v>
      </c>
    </row>
    <row r="33" spans="1:4" x14ac:dyDescent="0.3">
      <c r="A33">
        <v>155</v>
      </c>
      <c r="B33" t="s">
        <v>94</v>
      </c>
      <c r="C33" t="s">
        <v>102</v>
      </c>
      <c r="D33" t="s">
        <v>103</v>
      </c>
    </row>
    <row r="34" spans="1:4" x14ac:dyDescent="0.3">
      <c r="A34">
        <v>156</v>
      </c>
      <c r="B34" t="s">
        <v>94</v>
      </c>
      <c r="C34" t="s">
        <v>104</v>
      </c>
      <c r="D34" t="s">
        <v>105</v>
      </c>
    </row>
    <row r="35" spans="1:4" x14ac:dyDescent="0.3">
      <c r="A35">
        <v>73</v>
      </c>
      <c r="B35" t="s">
        <v>106</v>
      </c>
      <c r="C35" t="s">
        <v>89</v>
      </c>
      <c r="D35" t="s">
        <v>107</v>
      </c>
    </row>
    <row r="36" spans="1:4" x14ac:dyDescent="0.3">
      <c r="A36">
        <v>74</v>
      </c>
      <c r="B36" t="s">
        <v>106</v>
      </c>
      <c r="C36" t="s">
        <v>69</v>
      </c>
      <c r="D36" t="s">
        <v>108</v>
      </c>
    </row>
    <row r="37" spans="1:4" x14ac:dyDescent="0.3">
      <c r="A37">
        <v>75</v>
      </c>
      <c r="B37" t="s">
        <v>106</v>
      </c>
      <c r="C37" t="s">
        <v>41</v>
      </c>
      <c r="D37" t="s">
        <v>109</v>
      </c>
    </row>
    <row r="38" spans="1:4" x14ac:dyDescent="0.3">
      <c r="A38">
        <v>76</v>
      </c>
      <c r="B38" t="s">
        <v>106</v>
      </c>
      <c r="C38" t="s">
        <v>67</v>
      </c>
      <c r="D38" t="s">
        <v>110</v>
      </c>
    </row>
    <row r="39" spans="1:4" x14ac:dyDescent="0.3">
      <c r="A39">
        <v>77</v>
      </c>
      <c r="B39" t="s">
        <v>106</v>
      </c>
      <c r="C39" t="s">
        <v>102</v>
      </c>
      <c r="D39" t="s">
        <v>111</v>
      </c>
    </row>
    <row r="40" spans="1:4" x14ac:dyDescent="0.3">
      <c r="A40">
        <v>78</v>
      </c>
      <c r="B40" t="s">
        <v>106</v>
      </c>
      <c r="C40" t="s">
        <v>112</v>
      </c>
      <c r="D40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598D-8B4E-4CC1-B0C0-B004C0102AF3}">
  <dimension ref="A1:B12"/>
  <sheetViews>
    <sheetView workbookViewId="0">
      <selection activeCell="A23" sqref="A23"/>
    </sheetView>
  </sheetViews>
  <sheetFormatPr defaultRowHeight="14.4" x14ac:dyDescent="0.3"/>
  <cols>
    <col min="1" max="1" width="11.6640625" bestFit="1" customWidth="1"/>
    <col min="2" max="2" width="10.6640625" bestFit="1" customWidth="1"/>
  </cols>
  <sheetData>
    <row r="1" spans="1:2" x14ac:dyDescent="0.3">
      <c r="A1" t="s">
        <v>3</v>
      </c>
      <c r="B1" t="s">
        <v>10</v>
      </c>
    </row>
    <row r="2" spans="1:2" x14ac:dyDescent="0.3">
      <c r="A2" t="s">
        <v>5</v>
      </c>
      <c r="B2" t="s">
        <v>11</v>
      </c>
    </row>
    <row r="3" spans="1:2" x14ac:dyDescent="0.3">
      <c r="A3" t="s">
        <v>6</v>
      </c>
      <c r="B3" t="s">
        <v>11</v>
      </c>
    </row>
    <row r="4" spans="1:2" x14ac:dyDescent="0.3">
      <c r="A4" t="s">
        <v>7</v>
      </c>
      <c r="B4" t="s">
        <v>11</v>
      </c>
    </row>
    <row r="5" spans="1:2" x14ac:dyDescent="0.3">
      <c r="A5" t="s">
        <v>19</v>
      </c>
      <c r="B5" t="s">
        <v>12</v>
      </c>
    </row>
    <row r="6" spans="1:2" x14ac:dyDescent="0.3">
      <c r="A6" t="s">
        <v>17</v>
      </c>
      <c r="B6" t="s">
        <v>12</v>
      </c>
    </row>
    <row r="7" spans="1:2" x14ac:dyDescent="0.3">
      <c r="A7" t="s">
        <v>16</v>
      </c>
      <c r="B7" t="s">
        <v>12</v>
      </c>
    </row>
    <row r="8" spans="1:2" x14ac:dyDescent="0.3">
      <c r="A8" t="s">
        <v>18</v>
      </c>
      <c r="B8" t="s">
        <v>12</v>
      </c>
    </row>
    <row r="9" spans="1:2" x14ac:dyDescent="0.3">
      <c r="A9" t="s">
        <v>8</v>
      </c>
      <c r="B9" t="s">
        <v>12</v>
      </c>
    </row>
    <row r="10" spans="1:2" x14ac:dyDescent="0.3">
      <c r="A10" t="s">
        <v>20</v>
      </c>
      <c r="B10" t="s">
        <v>13</v>
      </c>
    </row>
    <row r="11" spans="1:2" x14ac:dyDescent="0.3">
      <c r="A11" t="s">
        <v>9</v>
      </c>
      <c r="B11" t="s">
        <v>13</v>
      </c>
    </row>
    <row r="12" spans="1:2" x14ac:dyDescent="0.3">
      <c r="A12" t="s">
        <v>21</v>
      </c>
      <c r="B12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46BAF-2F17-48B9-BD70-E87AC76C6011}">
  <dimension ref="A1:F38"/>
  <sheetViews>
    <sheetView topLeftCell="A21" zoomScaleNormal="100" workbookViewId="0">
      <selection activeCell="A23" sqref="A23"/>
    </sheetView>
  </sheetViews>
  <sheetFormatPr defaultRowHeight="14.4" x14ac:dyDescent="0.3"/>
  <cols>
    <col min="1" max="1" width="11.6640625" bestFit="1" customWidth="1"/>
    <col min="2" max="2" width="10" bestFit="1" customWidth="1"/>
    <col min="3" max="3" width="11.6640625" bestFit="1" customWidth="1"/>
    <col min="6" max="6" width="19.44140625" bestFit="1" customWidth="1"/>
  </cols>
  <sheetData>
    <row r="1" spans="1:6" x14ac:dyDescent="0.3">
      <c r="A1" t="s">
        <v>3</v>
      </c>
      <c r="B1" t="s">
        <v>4</v>
      </c>
      <c r="C1" t="s">
        <v>14</v>
      </c>
      <c r="D1" t="s">
        <v>24</v>
      </c>
      <c r="E1" t="s">
        <v>25</v>
      </c>
      <c r="F1" t="s">
        <v>0</v>
      </c>
    </row>
    <row r="2" spans="1:6" x14ac:dyDescent="0.3">
      <c r="A2" t="s">
        <v>5</v>
      </c>
      <c r="B2">
        <v>77</v>
      </c>
      <c r="C2">
        <v>27.8</v>
      </c>
      <c r="D2">
        <f>ROUNDDOWN(RANK(C2,$C$2:$C$15,1),0)</f>
        <v>6</v>
      </c>
      <c r="E2">
        <f>101-D2</f>
        <v>95</v>
      </c>
      <c r="F2" t="str">
        <f>VLOOKUP(B2,Athlete!A:B,2,FALSE)</f>
        <v>GGAC</v>
      </c>
    </row>
    <row r="3" spans="1:6" x14ac:dyDescent="0.3">
      <c r="A3" t="s">
        <v>5</v>
      </c>
      <c r="B3">
        <v>51</v>
      </c>
      <c r="C3">
        <v>29.3</v>
      </c>
      <c r="D3">
        <f t="shared" ref="D3:D15" si="0">ROUNDDOWN(RANK(C3,$C$2:$C$15,1),0)</f>
        <v>10</v>
      </c>
      <c r="E3">
        <f t="shared" ref="E3:E38" si="1">101-D3</f>
        <v>91</v>
      </c>
      <c r="F3" t="str">
        <f>VLOOKUP(B3,Athlete!A:B,2,FALSE)</f>
        <v>E&amp;E</v>
      </c>
    </row>
    <row r="4" spans="1:6" x14ac:dyDescent="0.3">
      <c r="A4" t="s">
        <v>5</v>
      </c>
      <c r="B4">
        <v>138</v>
      </c>
      <c r="C4">
        <v>30.4</v>
      </c>
      <c r="D4">
        <f t="shared" si="0"/>
        <v>13</v>
      </c>
      <c r="E4">
        <f t="shared" si="1"/>
        <v>88</v>
      </c>
      <c r="F4" t="str">
        <f>VLOOKUP(B4,Athlete!A:B,2,FALSE)</f>
        <v>SLH</v>
      </c>
    </row>
    <row r="5" spans="1:6" x14ac:dyDescent="0.3">
      <c r="A5" t="s">
        <v>5</v>
      </c>
      <c r="B5">
        <v>78</v>
      </c>
      <c r="C5">
        <v>28</v>
      </c>
      <c r="D5">
        <f t="shared" si="0"/>
        <v>8</v>
      </c>
      <c r="E5">
        <f t="shared" si="1"/>
        <v>93</v>
      </c>
      <c r="F5" t="str">
        <f>VLOOKUP(B5,Athlete!A:B,2,FALSE)</f>
        <v>GGAC</v>
      </c>
    </row>
    <row r="6" spans="1:6" x14ac:dyDescent="0.3">
      <c r="A6" t="s">
        <v>5</v>
      </c>
      <c r="B6">
        <v>155</v>
      </c>
      <c r="C6">
        <v>29.4</v>
      </c>
      <c r="D6">
        <f t="shared" si="0"/>
        <v>12</v>
      </c>
      <c r="E6">
        <f t="shared" si="1"/>
        <v>89</v>
      </c>
      <c r="F6" t="str">
        <f>VLOOKUP(B6,Athlete!A:B,2,FALSE)</f>
        <v>Waverley</v>
      </c>
    </row>
    <row r="7" spans="1:6" x14ac:dyDescent="0.3">
      <c r="A7" t="s">
        <v>5</v>
      </c>
      <c r="B7">
        <v>134</v>
      </c>
      <c r="C7">
        <v>32.799999999999997</v>
      </c>
      <c r="D7">
        <f t="shared" si="0"/>
        <v>14</v>
      </c>
      <c r="E7">
        <f t="shared" si="1"/>
        <v>87</v>
      </c>
      <c r="F7" t="str">
        <f>VLOOKUP(B7,Athlete!A:B,2,FALSE)</f>
        <v>SLH</v>
      </c>
    </row>
    <row r="8" spans="1:6" x14ac:dyDescent="0.3">
      <c r="A8" t="s">
        <v>5</v>
      </c>
      <c r="B8">
        <v>54</v>
      </c>
      <c r="C8">
        <v>27.1</v>
      </c>
      <c r="D8">
        <f t="shared" si="0"/>
        <v>4</v>
      </c>
      <c r="E8">
        <f t="shared" si="1"/>
        <v>97</v>
      </c>
      <c r="F8" t="str">
        <f>VLOOKUP(B8,Athlete!A:B,2,FALSE)</f>
        <v>E&amp;E</v>
      </c>
    </row>
    <row r="9" spans="1:6" x14ac:dyDescent="0.3">
      <c r="A9" t="s">
        <v>5</v>
      </c>
      <c r="B9">
        <v>98</v>
      </c>
      <c r="C9">
        <v>27.9</v>
      </c>
      <c r="D9">
        <f t="shared" si="0"/>
        <v>7</v>
      </c>
      <c r="E9">
        <f t="shared" si="1"/>
        <v>94</v>
      </c>
      <c r="F9" t="str">
        <f>VLOOKUP(B9,Athlete!A:B,2,FALSE)</f>
        <v>HHH</v>
      </c>
    </row>
    <row r="10" spans="1:6" x14ac:dyDescent="0.3">
      <c r="A10" t="s">
        <v>5</v>
      </c>
      <c r="B10">
        <v>40</v>
      </c>
      <c r="C10">
        <v>29.2</v>
      </c>
      <c r="D10">
        <f t="shared" si="0"/>
        <v>9</v>
      </c>
      <c r="E10">
        <f t="shared" si="1"/>
        <v>92</v>
      </c>
      <c r="F10" t="str">
        <f>VLOOKUP(B10,Athlete!A:B,2,FALSE)</f>
        <v>DMV</v>
      </c>
    </row>
    <row r="11" spans="1:6" x14ac:dyDescent="0.3">
      <c r="A11" t="s">
        <v>5</v>
      </c>
      <c r="B11">
        <v>12</v>
      </c>
      <c r="C11">
        <v>29.3</v>
      </c>
      <c r="D11">
        <f t="shared" si="0"/>
        <v>10</v>
      </c>
      <c r="E11">
        <f t="shared" si="1"/>
        <v>91</v>
      </c>
      <c r="F11" t="str">
        <f>VLOOKUP(B11,Athlete!A:B,2,FALSE)</f>
        <v>CADAC</v>
      </c>
    </row>
    <row r="12" spans="1:6" x14ac:dyDescent="0.3">
      <c r="A12" t="s">
        <v>5</v>
      </c>
      <c r="B12">
        <v>97</v>
      </c>
      <c r="C12">
        <v>26.1</v>
      </c>
      <c r="D12">
        <f t="shared" si="0"/>
        <v>1</v>
      </c>
      <c r="E12">
        <f t="shared" si="1"/>
        <v>100</v>
      </c>
      <c r="F12" t="str">
        <f>VLOOKUP(B12,Athlete!A:B,2,FALSE)</f>
        <v>HHH</v>
      </c>
    </row>
    <row r="13" spans="1:6" x14ac:dyDescent="0.3">
      <c r="A13" t="s">
        <v>5</v>
      </c>
      <c r="B13">
        <v>156</v>
      </c>
      <c r="C13">
        <v>26.7</v>
      </c>
      <c r="D13">
        <f t="shared" si="0"/>
        <v>2</v>
      </c>
      <c r="E13">
        <f t="shared" si="1"/>
        <v>99</v>
      </c>
      <c r="F13" t="str">
        <f>VLOOKUP(B13,Athlete!A:B,2,FALSE)</f>
        <v>Waverley</v>
      </c>
    </row>
    <row r="14" spans="1:6" x14ac:dyDescent="0.3">
      <c r="A14" t="s">
        <v>5</v>
      </c>
      <c r="B14">
        <v>37</v>
      </c>
      <c r="C14">
        <v>26.9</v>
      </c>
      <c r="D14">
        <f t="shared" si="0"/>
        <v>3</v>
      </c>
      <c r="E14">
        <f t="shared" si="1"/>
        <v>98</v>
      </c>
      <c r="F14" t="str">
        <f>VLOOKUP(B14,Athlete!A:B,2,FALSE)</f>
        <v>DMV</v>
      </c>
    </row>
    <row r="15" spans="1:6" x14ac:dyDescent="0.3">
      <c r="A15" t="s">
        <v>5</v>
      </c>
      <c r="B15">
        <v>10</v>
      </c>
      <c r="C15">
        <v>27.5</v>
      </c>
      <c r="D15">
        <f t="shared" si="0"/>
        <v>5</v>
      </c>
      <c r="E15">
        <f t="shared" si="1"/>
        <v>96</v>
      </c>
      <c r="F15" t="str">
        <f>VLOOKUP(B15,Athlete!A:B,2,FALSE)</f>
        <v>CADAC</v>
      </c>
    </row>
    <row r="17" spans="1:6" x14ac:dyDescent="0.3">
      <c r="A17" t="s">
        <v>6</v>
      </c>
      <c r="B17">
        <v>153</v>
      </c>
      <c r="C17">
        <v>57.6</v>
      </c>
      <c r="D17">
        <f>ROUNDDOWN(RANK(C17,$C$17:$C$29,1),0)</f>
        <v>1</v>
      </c>
      <c r="E17">
        <f t="shared" si="1"/>
        <v>100</v>
      </c>
      <c r="F17" t="str">
        <f>VLOOKUP(B17,Athlete!A:B,2,FALSE)</f>
        <v>Waverley</v>
      </c>
    </row>
    <row r="18" spans="1:6" x14ac:dyDescent="0.3">
      <c r="A18" t="s">
        <v>6</v>
      </c>
      <c r="B18">
        <v>53</v>
      </c>
      <c r="C18">
        <v>57.9</v>
      </c>
      <c r="D18">
        <f t="shared" ref="D18:D29" si="2">ROUNDDOWN(RANK(C18,$C$17:$C$29,1),0)</f>
        <v>2</v>
      </c>
      <c r="E18">
        <f t="shared" si="1"/>
        <v>99</v>
      </c>
      <c r="F18" t="str">
        <f>VLOOKUP(B18,Athlete!A:B,2,FALSE)</f>
        <v>E&amp;E</v>
      </c>
    </row>
    <row r="19" spans="1:6" x14ac:dyDescent="0.3">
      <c r="A19" t="s">
        <v>6</v>
      </c>
      <c r="B19">
        <v>39</v>
      </c>
      <c r="C19">
        <v>58.5</v>
      </c>
      <c r="D19">
        <f t="shared" si="2"/>
        <v>3</v>
      </c>
      <c r="E19">
        <f t="shared" si="1"/>
        <v>98</v>
      </c>
      <c r="F19" t="str">
        <f>VLOOKUP(B19,Athlete!A:B,2,FALSE)</f>
        <v>DMV</v>
      </c>
    </row>
    <row r="20" spans="1:6" x14ac:dyDescent="0.3">
      <c r="A20" t="s">
        <v>6</v>
      </c>
      <c r="B20">
        <v>100</v>
      </c>
      <c r="C20">
        <v>61</v>
      </c>
      <c r="D20">
        <f t="shared" si="2"/>
        <v>5</v>
      </c>
      <c r="E20">
        <f t="shared" si="1"/>
        <v>96</v>
      </c>
      <c r="F20" t="str">
        <f>VLOOKUP(B20,Athlete!A:B,2,FALSE)</f>
        <v>HHH</v>
      </c>
    </row>
    <row r="21" spans="1:6" x14ac:dyDescent="0.3">
      <c r="A21" t="s">
        <v>6</v>
      </c>
      <c r="B21">
        <v>99</v>
      </c>
      <c r="C21">
        <v>62.7</v>
      </c>
      <c r="D21">
        <f t="shared" si="2"/>
        <v>6</v>
      </c>
      <c r="E21">
        <f t="shared" si="1"/>
        <v>95</v>
      </c>
      <c r="F21" t="str">
        <f>VLOOKUP(B21,Athlete!A:B,2,FALSE)</f>
        <v>HHH</v>
      </c>
    </row>
    <row r="22" spans="1:6" x14ac:dyDescent="0.3">
      <c r="A22" t="s">
        <v>6</v>
      </c>
      <c r="B22">
        <v>133</v>
      </c>
      <c r="C22">
        <v>63.3</v>
      </c>
      <c r="D22">
        <f t="shared" si="2"/>
        <v>8</v>
      </c>
      <c r="E22">
        <f t="shared" si="1"/>
        <v>93</v>
      </c>
      <c r="F22" t="str">
        <f>VLOOKUP(B22,Athlete!A:B,2,FALSE)</f>
        <v>SLH</v>
      </c>
    </row>
    <row r="23" spans="1:6" x14ac:dyDescent="0.3">
      <c r="A23" t="s">
        <v>6</v>
      </c>
      <c r="B23">
        <v>38</v>
      </c>
      <c r="C23">
        <v>64.900000000000006</v>
      </c>
      <c r="D23">
        <f t="shared" si="2"/>
        <v>11</v>
      </c>
      <c r="E23">
        <f t="shared" si="1"/>
        <v>90</v>
      </c>
      <c r="F23" t="str">
        <f>VLOOKUP(B23,Athlete!A:B,2,FALSE)</f>
        <v>DMV</v>
      </c>
    </row>
    <row r="24" spans="1:6" x14ac:dyDescent="0.3">
      <c r="A24" t="s">
        <v>6</v>
      </c>
      <c r="B24">
        <v>74</v>
      </c>
      <c r="C24">
        <v>59.8</v>
      </c>
      <c r="D24">
        <f t="shared" si="2"/>
        <v>4</v>
      </c>
      <c r="E24">
        <f t="shared" si="1"/>
        <v>97</v>
      </c>
      <c r="F24" t="str">
        <f>VLOOKUP(B24,Athlete!A:B,2,FALSE)</f>
        <v>GGAC</v>
      </c>
    </row>
    <row r="25" spans="1:6" x14ac:dyDescent="0.3">
      <c r="A25" t="s">
        <v>6</v>
      </c>
      <c r="B25">
        <v>55</v>
      </c>
      <c r="C25">
        <v>63</v>
      </c>
      <c r="D25">
        <f t="shared" si="2"/>
        <v>7</v>
      </c>
      <c r="E25">
        <f t="shared" si="1"/>
        <v>94</v>
      </c>
      <c r="F25" t="str">
        <f>VLOOKUP(B25,Athlete!A:B,2,FALSE)</f>
        <v>E&amp;E</v>
      </c>
    </row>
    <row r="26" spans="1:6" x14ac:dyDescent="0.3">
      <c r="A26" t="s">
        <v>6</v>
      </c>
      <c r="B26">
        <v>136</v>
      </c>
      <c r="C26">
        <v>67.2</v>
      </c>
      <c r="D26">
        <f t="shared" si="2"/>
        <v>12</v>
      </c>
      <c r="E26">
        <f t="shared" si="1"/>
        <v>89</v>
      </c>
      <c r="F26" t="str">
        <f>VLOOKUP(B26,Athlete!A:B,2,FALSE)</f>
        <v>SLH</v>
      </c>
    </row>
    <row r="27" spans="1:6" x14ac:dyDescent="0.3">
      <c r="A27" t="s">
        <v>6</v>
      </c>
      <c r="B27">
        <v>76</v>
      </c>
      <c r="C27">
        <v>63.4</v>
      </c>
      <c r="D27">
        <f t="shared" si="2"/>
        <v>9</v>
      </c>
      <c r="E27">
        <f t="shared" si="1"/>
        <v>92</v>
      </c>
      <c r="F27" t="str">
        <f>VLOOKUP(B27,Athlete!A:B,2,FALSE)</f>
        <v>GGAC</v>
      </c>
    </row>
    <row r="28" spans="1:6" x14ac:dyDescent="0.3">
      <c r="A28" t="s">
        <v>6</v>
      </c>
      <c r="B28">
        <v>151</v>
      </c>
      <c r="C28">
        <v>64.599999999999994</v>
      </c>
      <c r="D28">
        <f t="shared" si="2"/>
        <v>10</v>
      </c>
      <c r="E28">
        <f t="shared" si="1"/>
        <v>91</v>
      </c>
      <c r="F28" t="str">
        <f>VLOOKUP(B28,Athlete!A:B,2,FALSE)</f>
        <v>Waverley</v>
      </c>
    </row>
    <row r="29" spans="1:6" x14ac:dyDescent="0.3">
      <c r="A29" t="s">
        <v>6</v>
      </c>
      <c r="B29">
        <v>11</v>
      </c>
      <c r="C29">
        <v>70</v>
      </c>
      <c r="D29">
        <f t="shared" si="2"/>
        <v>13</v>
      </c>
      <c r="E29">
        <f t="shared" si="1"/>
        <v>88</v>
      </c>
      <c r="F29" t="str">
        <f>VLOOKUP(B29,Athlete!A:B,2,FALSE)</f>
        <v>CADAC</v>
      </c>
    </row>
    <row r="31" spans="1:6" x14ac:dyDescent="0.3">
      <c r="A31" t="s">
        <v>7</v>
      </c>
      <c r="B31">
        <v>75</v>
      </c>
      <c r="C31">
        <v>95.9</v>
      </c>
      <c r="D31">
        <f>ROUNDDOWN(RANK(C31,$C$31:$C$38,1),0)</f>
        <v>2</v>
      </c>
      <c r="E31">
        <f t="shared" si="1"/>
        <v>99</v>
      </c>
      <c r="F31" t="str">
        <f>VLOOKUP(B31,Athlete!A:B,2,FALSE)</f>
        <v>GGAC</v>
      </c>
    </row>
    <row r="32" spans="1:6" x14ac:dyDescent="0.3">
      <c r="A32" t="s">
        <v>7</v>
      </c>
      <c r="B32">
        <v>154</v>
      </c>
      <c r="C32">
        <v>105.4</v>
      </c>
      <c r="D32">
        <f t="shared" ref="D32:D38" si="3">ROUNDDOWN(RANK(C32,$C$31:$C$38,1),0)</f>
        <v>6</v>
      </c>
      <c r="E32">
        <f t="shared" si="1"/>
        <v>95</v>
      </c>
      <c r="F32" t="str">
        <f>VLOOKUP(B32,Athlete!A:B,2,FALSE)</f>
        <v>Waverley</v>
      </c>
    </row>
    <row r="33" spans="1:6" x14ac:dyDescent="0.3">
      <c r="A33" t="s">
        <v>7</v>
      </c>
      <c r="B33">
        <v>101</v>
      </c>
      <c r="C33">
        <v>110.7</v>
      </c>
      <c r="D33">
        <f t="shared" si="3"/>
        <v>7</v>
      </c>
      <c r="E33">
        <f t="shared" si="1"/>
        <v>94</v>
      </c>
      <c r="F33" t="str">
        <f>VLOOKUP(B33,Athlete!A:B,2,FALSE)</f>
        <v>HHH</v>
      </c>
    </row>
    <row r="34" spans="1:6" x14ac:dyDescent="0.3">
      <c r="A34" t="s">
        <v>7</v>
      </c>
      <c r="B34">
        <v>56</v>
      </c>
      <c r="C34">
        <v>114.7</v>
      </c>
      <c r="D34">
        <f t="shared" si="3"/>
        <v>8</v>
      </c>
      <c r="E34">
        <f t="shared" si="1"/>
        <v>93</v>
      </c>
      <c r="F34" t="str">
        <f>VLOOKUP(B34,Athlete!A:B,2,FALSE)</f>
        <v>E&amp;E</v>
      </c>
    </row>
    <row r="35" spans="1:6" x14ac:dyDescent="0.3">
      <c r="A35" t="s">
        <v>7</v>
      </c>
      <c r="B35">
        <v>73</v>
      </c>
      <c r="C35">
        <v>92.1</v>
      </c>
      <c r="D35">
        <f t="shared" si="3"/>
        <v>1</v>
      </c>
      <c r="E35">
        <f t="shared" si="1"/>
        <v>100</v>
      </c>
      <c r="F35" t="str">
        <f>VLOOKUP(B35,Athlete!A:B,2,FALSE)</f>
        <v>GGAC</v>
      </c>
    </row>
    <row r="36" spans="1:6" x14ac:dyDescent="0.3">
      <c r="A36" t="s">
        <v>7</v>
      </c>
      <c r="B36">
        <v>135</v>
      </c>
      <c r="C36">
        <v>97.1</v>
      </c>
      <c r="D36">
        <f t="shared" si="3"/>
        <v>3</v>
      </c>
      <c r="E36">
        <f t="shared" si="1"/>
        <v>98</v>
      </c>
      <c r="F36" t="str">
        <f>VLOOKUP(B36,Athlete!A:B,2,FALSE)</f>
        <v>SLH</v>
      </c>
    </row>
    <row r="37" spans="1:6" x14ac:dyDescent="0.3">
      <c r="A37" t="s">
        <v>7</v>
      </c>
      <c r="B37">
        <v>152</v>
      </c>
      <c r="C37">
        <v>98.6</v>
      </c>
      <c r="D37">
        <f t="shared" si="3"/>
        <v>4</v>
      </c>
      <c r="E37">
        <f t="shared" si="1"/>
        <v>97</v>
      </c>
      <c r="F37" t="str">
        <f>VLOOKUP(B37,Athlete!A:B,2,FALSE)</f>
        <v>Waverley</v>
      </c>
    </row>
    <row r="38" spans="1:6" x14ac:dyDescent="0.3">
      <c r="A38" t="s">
        <v>7</v>
      </c>
      <c r="B38">
        <v>41</v>
      </c>
      <c r="C38">
        <v>104.2</v>
      </c>
      <c r="D38">
        <f t="shared" si="3"/>
        <v>5</v>
      </c>
      <c r="E38">
        <f t="shared" si="1"/>
        <v>96</v>
      </c>
      <c r="F38" t="str">
        <f>VLOOKUP(B38,Athlete!A:B,2,FALSE)</f>
        <v>DMV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2B371-2944-4AE3-8AA1-E67AC8B1537A}">
  <dimension ref="A1:F40"/>
  <sheetViews>
    <sheetView workbookViewId="0">
      <selection activeCell="A23" sqref="A23"/>
    </sheetView>
  </sheetViews>
  <sheetFormatPr defaultRowHeight="14.4" x14ac:dyDescent="0.3"/>
  <cols>
    <col min="1" max="1" width="11.6640625" bestFit="1" customWidth="1"/>
    <col min="2" max="2" width="10" bestFit="1" customWidth="1"/>
    <col min="3" max="3" width="13.5546875" bestFit="1" customWidth="1"/>
    <col min="4" max="4" width="10.6640625" bestFit="1" customWidth="1"/>
    <col min="6" max="6" width="19.44140625" bestFit="1" customWidth="1"/>
  </cols>
  <sheetData>
    <row r="1" spans="1:6" x14ac:dyDescent="0.3">
      <c r="A1" t="s">
        <v>3</v>
      </c>
      <c r="B1" t="s">
        <v>4</v>
      </c>
      <c r="C1" t="s">
        <v>15</v>
      </c>
      <c r="D1" t="s">
        <v>24</v>
      </c>
      <c r="E1" t="s">
        <v>25</v>
      </c>
      <c r="F1" t="s">
        <v>0</v>
      </c>
    </row>
    <row r="2" spans="1:6" x14ac:dyDescent="0.3">
      <c r="A2" t="s">
        <v>19</v>
      </c>
      <c r="B2">
        <v>136</v>
      </c>
      <c r="C2">
        <v>1.64</v>
      </c>
      <c r="D2">
        <f>ROUNDDOWN(_xlfn.RANK.AVG(C2,$C$2:$C$10,0),0)</f>
        <v>6</v>
      </c>
      <c r="E2">
        <f>101-D2</f>
        <v>95</v>
      </c>
      <c r="F2" t="str">
        <f>VLOOKUP(B2,Athlete!A:B,2,FALSE)</f>
        <v>SLH</v>
      </c>
    </row>
    <row r="3" spans="1:6" x14ac:dyDescent="0.3">
      <c r="A3" t="s">
        <v>19</v>
      </c>
      <c r="B3">
        <v>155</v>
      </c>
      <c r="C3">
        <v>1.88</v>
      </c>
      <c r="D3">
        <f t="shared" ref="D3:D10" si="0">ROUNDDOWN(_xlfn.RANK.AVG(C3,$C$2:$C$10,0),0)</f>
        <v>4</v>
      </c>
      <c r="E3">
        <f t="shared" ref="E3:E40" si="1">101-D3</f>
        <v>97</v>
      </c>
      <c r="F3" t="str">
        <f>VLOOKUP(B3,Athlete!A:B,2,FALSE)</f>
        <v>Waverley</v>
      </c>
    </row>
    <row r="4" spans="1:6" x14ac:dyDescent="0.3">
      <c r="A4" t="s">
        <v>19</v>
      </c>
      <c r="B4">
        <v>73</v>
      </c>
      <c r="C4">
        <v>1.93</v>
      </c>
      <c r="D4">
        <f t="shared" si="0"/>
        <v>2</v>
      </c>
      <c r="E4">
        <f t="shared" si="1"/>
        <v>99</v>
      </c>
      <c r="F4" t="str">
        <f>VLOOKUP(B4,Athlete!A:B,2,FALSE)</f>
        <v>GGAC</v>
      </c>
    </row>
    <row r="5" spans="1:6" x14ac:dyDescent="0.3">
      <c r="A5" t="s">
        <v>19</v>
      </c>
      <c r="B5">
        <v>11</v>
      </c>
      <c r="C5">
        <v>1.55</v>
      </c>
      <c r="D5">
        <f t="shared" si="0"/>
        <v>8</v>
      </c>
      <c r="E5">
        <f t="shared" si="1"/>
        <v>93</v>
      </c>
      <c r="F5" t="str">
        <f>VLOOKUP(B5,Athlete!A:B,2,FALSE)</f>
        <v>CADAC</v>
      </c>
    </row>
    <row r="6" spans="1:6" x14ac:dyDescent="0.3">
      <c r="A6" t="s">
        <v>19</v>
      </c>
      <c r="B6">
        <v>41</v>
      </c>
      <c r="C6">
        <v>1.67</v>
      </c>
      <c r="D6">
        <f t="shared" si="0"/>
        <v>5</v>
      </c>
      <c r="E6">
        <f t="shared" si="1"/>
        <v>96</v>
      </c>
      <c r="F6" t="str">
        <f>VLOOKUP(B6,Athlete!A:B,2,FALSE)</f>
        <v>DMV</v>
      </c>
    </row>
    <row r="7" spans="1:6" x14ac:dyDescent="0.3">
      <c r="A7" t="s">
        <v>19</v>
      </c>
      <c r="B7">
        <v>101</v>
      </c>
      <c r="C7">
        <v>1.48</v>
      </c>
      <c r="D7">
        <f t="shared" si="0"/>
        <v>9</v>
      </c>
      <c r="E7">
        <f t="shared" si="1"/>
        <v>92</v>
      </c>
      <c r="F7" t="str">
        <f>VLOOKUP(B7,Athlete!A:B,2,FALSE)</f>
        <v>HHH</v>
      </c>
    </row>
    <row r="8" spans="1:6" x14ac:dyDescent="0.3">
      <c r="A8" t="s">
        <v>19</v>
      </c>
      <c r="B8">
        <v>102</v>
      </c>
      <c r="C8">
        <v>1.61</v>
      </c>
      <c r="D8">
        <f t="shared" si="0"/>
        <v>7</v>
      </c>
      <c r="E8">
        <f t="shared" si="1"/>
        <v>94</v>
      </c>
      <c r="F8" t="str">
        <f>VLOOKUP(B8,Athlete!A:B,2,FALSE)</f>
        <v>HHH</v>
      </c>
    </row>
    <row r="9" spans="1:6" x14ac:dyDescent="0.3">
      <c r="A9" t="s">
        <v>19</v>
      </c>
      <c r="B9">
        <v>51</v>
      </c>
      <c r="C9">
        <v>1.91</v>
      </c>
      <c r="D9">
        <f t="shared" si="0"/>
        <v>3</v>
      </c>
      <c r="E9">
        <f t="shared" si="1"/>
        <v>98</v>
      </c>
      <c r="F9" t="str">
        <f>VLOOKUP(B9,Athlete!A:B,2,FALSE)</f>
        <v>E&amp;E</v>
      </c>
    </row>
    <row r="10" spans="1:6" x14ac:dyDescent="0.3">
      <c r="A10" t="s">
        <v>19</v>
      </c>
      <c r="B10">
        <v>97</v>
      </c>
      <c r="C10">
        <v>2.0499999999999998</v>
      </c>
      <c r="D10">
        <f t="shared" si="0"/>
        <v>1</v>
      </c>
      <c r="E10">
        <f t="shared" si="1"/>
        <v>100</v>
      </c>
      <c r="F10" t="str">
        <f>VLOOKUP(B10,Athlete!A:B,2,FALSE)</f>
        <v>HHH</v>
      </c>
    </row>
    <row r="12" spans="1:6" x14ac:dyDescent="0.3">
      <c r="A12" t="s">
        <v>18</v>
      </c>
      <c r="B12">
        <v>53</v>
      </c>
      <c r="C12">
        <v>74</v>
      </c>
      <c r="D12">
        <f>ROUNDDOWN(_xlfn.RANK.AVG(C12,$C$12:$C$18,0),0)</f>
        <v>4</v>
      </c>
      <c r="E12">
        <f t="shared" si="1"/>
        <v>97</v>
      </c>
      <c r="F12" t="str">
        <f>VLOOKUP(B12,Athlete!A:B,2,FALSE)</f>
        <v>E&amp;E</v>
      </c>
    </row>
    <row r="13" spans="1:6" x14ac:dyDescent="0.3">
      <c r="A13" t="s">
        <v>18</v>
      </c>
      <c r="B13">
        <v>38</v>
      </c>
      <c r="C13">
        <v>73</v>
      </c>
      <c r="D13">
        <f t="shared" ref="D13:D18" si="2">ROUNDDOWN(_xlfn.RANK.AVG(C13,$C$12:$C$18,0),0)</f>
        <v>5</v>
      </c>
      <c r="E13">
        <f t="shared" si="1"/>
        <v>96</v>
      </c>
      <c r="F13" t="str">
        <f>VLOOKUP(B13,Athlete!A:B,2,FALSE)</f>
        <v>DMV</v>
      </c>
    </row>
    <row r="14" spans="1:6" x14ac:dyDescent="0.3">
      <c r="A14" t="s">
        <v>18</v>
      </c>
      <c r="B14">
        <v>151</v>
      </c>
      <c r="C14">
        <v>82</v>
      </c>
      <c r="D14">
        <f t="shared" si="2"/>
        <v>1</v>
      </c>
      <c r="E14">
        <f t="shared" si="1"/>
        <v>100</v>
      </c>
      <c r="F14" t="str">
        <f>VLOOKUP(B14,Athlete!A:B,2,FALSE)</f>
        <v>Waverley</v>
      </c>
    </row>
    <row r="15" spans="1:6" x14ac:dyDescent="0.3">
      <c r="A15" t="s">
        <v>18</v>
      </c>
      <c r="B15">
        <v>12</v>
      </c>
      <c r="C15">
        <v>76</v>
      </c>
      <c r="D15">
        <f t="shared" si="2"/>
        <v>3</v>
      </c>
      <c r="E15">
        <f t="shared" si="1"/>
        <v>98</v>
      </c>
      <c r="F15" t="str">
        <f>VLOOKUP(B15,Athlete!A:B,2,FALSE)</f>
        <v>CADAC</v>
      </c>
    </row>
    <row r="16" spans="1:6" x14ac:dyDescent="0.3">
      <c r="A16" t="s">
        <v>18</v>
      </c>
      <c r="B16">
        <v>74</v>
      </c>
      <c r="C16">
        <v>81</v>
      </c>
      <c r="D16">
        <f t="shared" si="2"/>
        <v>2</v>
      </c>
      <c r="E16">
        <f t="shared" si="1"/>
        <v>99</v>
      </c>
      <c r="F16" t="str">
        <f>VLOOKUP(B16,Athlete!A:B,2,FALSE)</f>
        <v>GGAC</v>
      </c>
    </row>
    <row r="17" spans="1:6" x14ac:dyDescent="0.3">
      <c r="A17" t="s">
        <v>18</v>
      </c>
      <c r="B17">
        <v>54</v>
      </c>
      <c r="C17">
        <v>70</v>
      </c>
      <c r="D17">
        <f t="shared" si="2"/>
        <v>6</v>
      </c>
      <c r="E17">
        <f t="shared" si="1"/>
        <v>95</v>
      </c>
      <c r="F17" t="str">
        <f>VLOOKUP(B17,Athlete!A:B,2,FALSE)</f>
        <v>E&amp;E</v>
      </c>
    </row>
    <row r="18" spans="1:6" x14ac:dyDescent="0.3">
      <c r="A18" t="s">
        <v>18</v>
      </c>
      <c r="B18">
        <v>138</v>
      </c>
      <c r="C18">
        <v>70</v>
      </c>
      <c r="D18">
        <f t="shared" si="2"/>
        <v>6</v>
      </c>
      <c r="E18">
        <f t="shared" si="1"/>
        <v>95</v>
      </c>
      <c r="F18" t="str">
        <f>VLOOKUP(B18,Athlete!A:B,2,FALSE)</f>
        <v>SLH</v>
      </c>
    </row>
    <row r="20" spans="1:6" x14ac:dyDescent="0.3">
      <c r="A20" t="s">
        <v>8</v>
      </c>
      <c r="B20">
        <v>78</v>
      </c>
      <c r="C20">
        <v>6.43</v>
      </c>
      <c r="D20">
        <f t="shared" ref="D20:D25" si="3">ROUNDDOWN(_xlfn.RANK.AVG(C20,$C$20:$C$25,0),0)</f>
        <v>2</v>
      </c>
      <c r="E20">
        <f t="shared" si="1"/>
        <v>99</v>
      </c>
      <c r="F20" t="str">
        <f>VLOOKUP(B20,Athlete!A:B,2,FALSE)</f>
        <v>GGAC</v>
      </c>
    </row>
    <row r="21" spans="1:6" x14ac:dyDescent="0.3">
      <c r="A21" t="s">
        <v>8</v>
      </c>
      <c r="B21">
        <v>56</v>
      </c>
      <c r="C21">
        <v>5.29</v>
      </c>
      <c r="D21">
        <f t="shared" si="3"/>
        <v>3</v>
      </c>
      <c r="E21">
        <f t="shared" si="1"/>
        <v>98</v>
      </c>
      <c r="F21" t="str">
        <f>VLOOKUP(B21,Athlete!A:B,2,FALSE)</f>
        <v>E&amp;E</v>
      </c>
    </row>
    <row r="22" spans="1:6" x14ac:dyDescent="0.3">
      <c r="A22" t="s">
        <v>8</v>
      </c>
      <c r="B22">
        <v>133</v>
      </c>
      <c r="C22">
        <v>3.62</v>
      </c>
      <c r="D22">
        <f t="shared" si="3"/>
        <v>6</v>
      </c>
      <c r="E22">
        <f t="shared" si="1"/>
        <v>95</v>
      </c>
      <c r="F22" t="str">
        <f>VLOOKUP(B22,Athlete!A:B,2,FALSE)</f>
        <v>SLH</v>
      </c>
    </row>
    <row r="23" spans="1:6" x14ac:dyDescent="0.3">
      <c r="A23" t="s">
        <v>8</v>
      </c>
      <c r="B23">
        <v>153</v>
      </c>
      <c r="C23">
        <v>8</v>
      </c>
      <c r="D23">
        <f t="shared" si="3"/>
        <v>1</v>
      </c>
      <c r="E23">
        <f t="shared" si="1"/>
        <v>100</v>
      </c>
      <c r="F23" t="str">
        <f>VLOOKUP(B23,Athlete!A:B,2,FALSE)</f>
        <v>Waverley</v>
      </c>
    </row>
    <row r="24" spans="1:6" x14ac:dyDescent="0.3">
      <c r="A24" t="s">
        <v>8</v>
      </c>
      <c r="B24">
        <v>98</v>
      </c>
      <c r="C24">
        <v>4.4800000000000004</v>
      </c>
      <c r="D24">
        <f t="shared" si="3"/>
        <v>5</v>
      </c>
      <c r="E24">
        <f t="shared" si="1"/>
        <v>96</v>
      </c>
      <c r="F24" t="str">
        <f>VLOOKUP(B24,Athlete!A:B,2,FALSE)</f>
        <v>HHH</v>
      </c>
    </row>
    <row r="25" spans="1:6" x14ac:dyDescent="0.3">
      <c r="A25" t="s">
        <v>8</v>
      </c>
      <c r="B25">
        <v>99</v>
      </c>
      <c r="C25">
        <v>5.27</v>
      </c>
      <c r="D25">
        <f t="shared" si="3"/>
        <v>4</v>
      </c>
      <c r="E25">
        <f t="shared" si="1"/>
        <v>97</v>
      </c>
      <c r="F25" t="str">
        <f>VLOOKUP(B25,Athlete!A:B,2,FALSE)</f>
        <v>HHH</v>
      </c>
    </row>
    <row r="27" spans="1:6" x14ac:dyDescent="0.3">
      <c r="A27" t="s">
        <v>17</v>
      </c>
      <c r="B27">
        <v>135</v>
      </c>
      <c r="C27">
        <v>5.22</v>
      </c>
      <c r="D27">
        <f t="shared" ref="D27:D35" si="4">ROUNDDOWN(_xlfn.RANK.AVG(C27,$C$27:$C$35,0),0)</f>
        <v>7</v>
      </c>
      <c r="E27">
        <f t="shared" si="1"/>
        <v>94</v>
      </c>
      <c r="F27" t="str">
        <f>VLOOKUP(B27,Athlete!A:B,2,FALSE)</f>
        <v>SLH</v>
      </c>
    </row>
    <row r="28" spans="1:6" x14ac:dyDescent="0.3">
      <c r="A28" t="s">
        <v>17</v>
      </c>
      <c r="B28">
        <v>154</v>
      </c>
      <c r="C28">
        <v>5.12</v>
      </c>
      <c r="D28">
        <f t="shared" si="4"/>
        <v>8</v>
      </c>
      <c r="E28">
        <f t="shared" si="1"/>
        <v>93</v>
      </c>
      <c r="F28" t="str">
        <f>VLOOKUP(B28,Athlete!A:B,2,FALSE)</f>
        <v>Waverley</v>
      </c>
    </row>
    <row r="29" spans="1:6" x14ac:dyDescent="0.3">
      <c r="A29" t="s">
        <v>17</v>
      </c>
      <c r="B29">
        <v>10</v>
      </c>
      <c r="C29">
        <v>5.25</v>
      </c>
      <c r="D29">
        <f t="shared" si="4"/>
        <v>6</v>
      </c>
      <c r="E29">
        <f t="shared" si="1"/>
        <v>95</v>
      </c>
      <c r="F29" t="str">
        <f>VLOOKUP(B29,Athlete!A:B,2,FALSE)</f>
        <v>CADAC</v>
      </c>
    </row>
    <row r="30" spans="1:6" x14ac:dyDescent="0.3">
      <c r="A30" t="s">
        <v>17</v>
      </c>
      <c r="B30">
        <v>75</v>
      </c>
      <c r="C30">
        <v>5.49</v>
      </c>
      <c r="D30">
        <f t="shared" si="4"/>
        <v>4</v>
      </c>
      <c r="E30">
        <f t="shared" si="1"/>
        <v>97</v>
      </c>
      <c r="F30" t="str">
        <f>VLOOKUP(B30,Athlete!A:B,2,FALSE)</f>
        <v>GGAC</v>
      </c>
    </row>
    <row r="31" spans="1:6" x14ac:dyDescent="0.3">
      <c r="A31" t="s">
        <v>17</v>
      </c>
      <c r="B31">
        <v>40</v>
      </c>
      <c r="C31">
        <v>4.97</v>
      </c>
      <c r="D31">
        <f t="shared" si="4"/>
        <v>9</v>
      </c>
      <c r="E31">
        <f t="shared" si="1"/>
        <v>92</v>
      </c>
      <c r="F31" t="str">
        <f>VLOOKUP(B31,Athlete!A:B,2,FALSE)</f>
        <v>DMV</v>
      </c>
    </row>
    <row r="32" spans="1:6" x14ac:dyDescent="0.3">
      <c r="A32" t="s">
        <v>17</v>
      </c>
      <c r="B32">
        <v>77</v>
      </c>
      <c r="C32">
        <v>5.29</v>
      </c>
      <c r="D32">
        <f t="shared" si="4"/>
        <v>5</v>
      </c>
      <c r="E32">
        <f t="shared" si="1"/>
        <v>96</v>
      </c>
      <c r="F32" t="str">
        <f>VLOOKUP(B32,Athlete!A:B,2,FALSE)</f>
        <v>GGAC</v>
      </c>
    </row>
    <row r="33" spans="1:6" x14ac:dyDescent="0.3">
      <c r="A33" t="s">
        <v>17</v>
      </c>
      <c r="B33">
        <v>55</v>
      </c>
      <c r="C33">
        <v>5.74</v>
      </c>
      <c r="D33">
        <f t="shared" si="4"/>
        <v>2</v>
      </c>
      <c r="E33">
        <f t="shared" si="1"/>
        <v>99</v>
      </c>
      <c r="F33" t="str">
        <f>VLOOKUP(B33,Athlete!A:B,2,FALSE)</f>
        <v>E&amp;E</v>
      </c>
    </row>
    <row r="34" spans="1:6" x14ac:dyDescent="0.3">
      <c r="A34" t="s">
        <v>17</v>
      </c>
      <c r="B34">
        <v>152</v>
      </c>
      <c r="C34">
        <v>6.13</v>
      </c>
      <c r="D34">
        <f t="shared" si="4"/>
        <v>1</v>
      </c>
      <c r="E34">
        <f t="shared" si="1"/>
        <v>100</v>
      </c>
      <c r="F34" t="str">
        <f>VLOOKUP(B34,Athlete!A:B,2,FALSE)</f>
        <v>Waverley</v>
      </c>
    </row>
    <row r="35" spans="1:6" x14ac:dyDescent="0.3">
      <c r="A35" t="s">
        <v>17</v>
      </c>
      <c r="B35">
        <v>37</v>
      </c>
      <c r="C35">
        <v>5.54</v>
      </c>
      <c r="D35">
        <f t="shared" si="4"/>
        <v>3</v>
      </c>
      <c r="E35">
        <f t="shared" si="1"/>
        <v>98</v>
      </c>
      <c r="F35" t="str">
        <f>VLOOKUP(B35,Athlete!A:B,2,FALSE)</f>
        <v>DMV</v>
      </c>
    </row>
    <row r="37" spans="1:6" x14ac:dyDescent="0.3">
      <c r="A37" t="s">
        <v>16</v>
      </c>
      <c r="B37">
        <v>76</v>
      </c>
      <c r="C37">
        <v>35</v>
      </c>
      <c r="D37">
        <f>ROUNDDOWN(_xlfn.RANK.AVG(C37,$C$37:$C$40,0),0)</f>
        <v>3</v>
      </c>
      <c r="E37">
        <f t="shared" si="1"/>
        <v>98</v>
      </c>
      <c r="F37" t="str">
        <f>VLOOKUP(B37,Athlete!A:B,2,FALSE)</f>
        <v>GGAC</v>
      </c>
    </row>
    <row r="38" spans="1:6" x14ac:dyDescent="0.3">
      <c r="A38" t="s">
        <v>16</v>
      </c>
      <c r="B38">
        <v>134</v>
      </c>
      <c r="C38">
        <v>25</v>
      </c>
      <c r="D38">
        <f t="shared" ref="D38:D40" si="5">ROUNDDOWN(_xlfn.RANK.AVG(C38,$C$37:$C$40,0),0)</f>
        <v>4</v>
      </c>
      <c r="E38">
        <f t="shared" si="1"/>
        <v>97</v>
      </c>
      <c r="F38" t="str">
        <f>VLOOKUP(B38,Athlete!A:B,2,FALSE)</f>
        <v>SLH</v>
      </c>
    </row>
    <row r="39" spans="1:6" x14ac:dyDescent="0.3">
      <c r="A39" t="s">
        <v>16</v>
      </c>
      <c r="B39">
        <v>156</v>
      </c>
      <c r="C39">
        <v>54</v>
      </c>
      <c r="D39">
        <f t="shared" si="5"/>
        <v>1</v>
      </c>
      <c r="E39">
        <f t="shared" si="1"/>
        <v>100</v>
      </c>
      <c r="F39" t="str">
        <f>VLOOKUP(B39,Athlete!A:B,2,FALSE)</f>
        <v>Waverley</v>
      </c>
    </row>
    <row r="40" spans="1:6" x14ac:dyDescent="0.3">
      <c r="A40" t="s">
        <v>16</v>
      </c>
      <c r="B40">
        <v>39</v>
      </c>
      <c r="C40">
        <v>53</v>
      </c>
      <c r="D40">
        <f t="shared" si="5"/>
        <v>2</v>
      </c>
      <c r="E40">
        <f t="shared" si="1"/>
        <v>99</v>
      </c>
      <c r="F40" t="str">
        <f>VLOOKUP(B40,Athlete!A:B,2,FALSE)</f>
        <v>DMV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136B1-A0DF-4A2D-B06C-CF03079171B1}">
  <dimension ref="A1:F22"/>
  <sheetViews>
    <sheetView workbookViewId="0">
      <selection activeCell="A23" sqref="A23"/>
    </sheetView>
  </sheetViews>
  <sheetFormatPr defaultRowHeight="14.4" x14ac:dyDescent="0.3"/>
  <cols>
    <col min="1" max="1" width="11.6640625" bestFit="1" customWidth="1"/>
    <col min="2" max="2" width="14" bestFit="1" customWidth="1"/>
    <col min="3" max="3" width="22" bestFit="1" customWidth="1"/>
    <col min="4" max="4" width="8.109375" bestFit="1" customWidth="1"/>
    <col min="5" max="6" width="8.109375" customWidth="1"/>
  </cols>
  <sheetData>
    <row r="1" spans="1:6" x14ac:dyDescent="0.3">
      <c r="A1" t="s">
        <v>3</v>
      </c>
      <c r="B1" t="s">
        <v>36</v>
      </c>
      <c r="C1" t="s">
        <v>0</v>
      </c>
      <c r="D1" t="s">
        <v>14</v>
      </c>
      <c r="E1" t="s">
        <v>24</v>
      </c>
      <c r="F1" t="s">
        <v>25</v>
      </c>
    </row>
    <row r="2" spans="1:6" x14ac:dyDescent="0.3">
      <c r="A2" t="s">
        <v>21</v>
      </c>
      <c r="B2">
        <v>153</v>
      </c>
      <c r="C2" t="str">
        <f>VLOOKUP(B2,Athlete!A:B,2,FALSE)</f>
        <v>Waverley</v>
      </c>
      <c r="D2">
        <v>131.5</v>
      </c>
      <c r="E2">
        <f>ROUNDDOWN(RANK(D2,$D$2:$D$8,1),0)</f>
        <v>4</v>
      </c>
      <c r="F2">
        <f>101-E2</f>
        <v>97</v>
      </c>
    </row>
    <row r="3" spans="1:6" x14ac:dyDescent="0.3">
      <c r="A3" t="s">
        <v>21</v>
      </c>
      <c r="B3">
        <v>10</v>
      </c>
      <c r="C3" t="str">
        <f>VLOOKUP(B3,Athlete!A:B,2,FALSE)</f>
        <v>CADAC</v>
      </c>
      <c r="D3">
        <v>135.9</v>
      </c>
      <c r="E3">
        <f t="shared" ref="E3:E8" si="0">ROUNDDOWN(RANK(D3,$D$2:$D$8,1),0)</f>
        <v>5</v>
      </c>
      <c r="F3">
        <f t="shared" ref="F3:F22" si="1">101-E3</f>
        <v>96</v>
      </c>
    </row>
    <row r="4" spans="1:6" x14ac:dyDescent="0.3">
      <c r="A4" t="s">
        <v>21</v>
      </c>
      <c r="B4">
        <v>135</v>
      </c>
      <c r="C4" t="str">
        <f>VLOOKUP(B4,Athlete!A:B,2,FALSE)</f>
        <v>SLH</v>
      </c>
      <c r="D4">
        <v>145.5</v>
      </c>
      <c r="E4">
        <f t="shared" si="0"/>
        <v>6</v>
      </c>
      <c r="F4">
        <f t="shared" si="1"/>
        <v>95</v>
      </c>
    </row>
    <row r="5" spans="1:6" x14ac:dyDescent="0.3">
      <c r="A5" t="s">
        <v>21</v>
      </c>
      <c r="B5">
        <v>97</v>
      </c>
      <c r="C5" t="str">
        <f>VLOOKUP(B5,Athlete!A:B,2,FALSE)</f>
        <v>HHH</v>
      </c>
      <c r="D5">
        <v>150.19999999999999</v>
      </c>
      <c r="E5">
        <f t="shared" si="0"/>
        <v>7</v>
      </c>
      <c r="F5">
        <f t="shared" si="1"/>
        <v>94</v>
      </c>
    </row>
    <row r="6" spans="1:6" x14ac:dyDescent="0.3">
      <c r="A6" t="s">
        <v>21</v>
      </c>
      <c r="B6">
        <v>54</v>
      </c>
      <c r="C6" t="str">
        <f>VLOOKUP(B6,Athlete!A:B,2,FALSE)</f>
        <v>E&amp;E</v>
      </c>
      <c r="D6">
        <v>127.5</v>
      </c>
      <c r="E6">
        <f t="shared" si="0"/>
        <v>1</v>
      </c>
      <c r="F6">
        <f t="shared" si="1"/>
        <v>100</v>
      </c>
    </row>
    <row r="7" spans="1:6" x14ac:dyDescent="0.3">
      <c r="A7" t="s">
        <v>21</v>
      </c>
      <c r="B7">
        <v>74</v>
      </c>
      <c r="C7" t="str">
        <f>VLOOKUP(B7,Athlete!A:B,2,FALSE)</f>
        <v>GGAC</v>
      </c>
      <c r="D7">
        <v>130.19999999999999</v>
      </c>
      <c r="E7">
        <f t="shared" si="0"/>
        <v>2</v>
      </c>
      <c r="F7">
        <f t="shared" si="1"/>
        <v>99</v>
      </c>
    </row>
    <row r="8" spans="1:6" x14ac:dyDescent="0.3">
      <c r="A8" t="s">
        <v>21</v>
      </c>
      <c r="B8">
        <v>39</v>
      </c>
      <c r="C8" t="str">
        <f>VLOOKUP(B8,Athlete!A:B,2,FALSE)</f>
        <v>DMV</v>
      </c>
      <c r="D8">
        <v>131.30000000000001</v>
      </c>
      <c r="E8">
        <f t="shared" si="0"/>
        <v>3</v>
      </c>
      <c r="F8">
        <f t="shared" si="1"/>
        <v>98</v>
      </c>
    </row>
    <row r="10" spans="1:6" x14ac:dyDescent="0.3">
      <c r="A10" t="s">
        <v>20</v>
      </c>
      <c r="B10">
        <v>10</v>
      </c>
      <c r="C10" t="str">
        <f>VLOOKUP(B10,Athlete!A:B,2,FALSE)</f>
        <v>CADAC</v>
      </c>
      <c r="D10">
        <v>121.6</v>
      </c>
      <c r="E10">
        <f>ROUNDDOWN(RANK(D10,$D$10:$D$15,1),0)</f>
        <v>4</v>
      </c>
      <c r="F10">
        <f t="shared" si="1"/>
        <v>97</v>
      </c>
    </row>
    <row r="11" spans="1:6" x14ac:dyDescent="0.3">
      <c r="A11" t="s">
        <v>20</v>
      </c>
      <c r="B11">
        <v>138</v>
      </c>
      <c r="C11" t="str">
        <f>VLOOKUP(B11,Athlete!A:B,2,FALSE)</f>
        <v>SLH</v>
      </c>
      <c r="D11">
        <v>124</v>
      </c>
      <c r="E11">
        <f t="shared" ref="E11:E15" si="2">ROUNDDOWN(RANK(D11,$D$10:$D$15,1),0)</f>
        <v>5</v>
      </c>
      <c r="F11">
        <f t="shared" si="1"/>
        <v>96</v>
      </c>
    </row>
    <row r="12" spans="1:6" x14ac:dyDescent="0.3">
      <c r="A12" t="s">
        <v>20</v>
      </c>
      <c r="B12">
        <v>56</v>
      </c>
      <c r="C12" t="str">
        <f>VLOOKUP(B12,Athlete!A:B,2,FALSE)</f>
        <v>E&amp;E</v>
      </c>
      <c r="D12">
        <v>133</v>
      </c>
      <c r="E12">
        <f t="shared" si="2"/>
        <v>6</v>
      </c>
      <c r="F12">
        <f t="shared" si="1"/>
        <v>95</v>
      </c>
    </row>
    <row r="13" spans="1:6" x14ac:dyDescent="0.3">
      <c r="A13" t="s">
        <v>20</v>
      </c>
      <c r="B13">
        <v>153</v>
      </c>
      <c r="C13" t="str">
        <f>VLOOKUP(B13,Athlete!A:B,2,FALSE)</f>
        <v>Waverley</v>
      </c>
      <c r="D13">
        <v>113.2</v>
      </c>
      <c r="E13">
        <f t="shared" si="2"/>
        <v>1</v>
      </c>
      <c r="F13">
        <f t="shared" si="1"/>
        <v>100</v>
      </c>
    </row>
    <row r="14" spans="1:6" x14ac:dyDescent="0.3">
      <c r="A14" t="s">
        <v>20</v>
      </c>
      <c r="B14">
        <v>37</v>
      </c>
      <c r="C14" t="str">
        <f>VLOOKUP(B14,Athlete!A:B,2,FALSE)</f>
        <v>DMV</v>
      </c>
      <c r="D14">
        <v>114.9</v>
      </c>
      <c r="E14">
        <f t="shared" si="2"/>
        <v>2</v>
      </c>
      <c r="F14">
        <f t="shared" si="1"/>
        <v>99</v>
      </c>
    </row>
    <row r="15" spans="1:6" x14ac:dyDescent="0.3">
      <c r="A15" t="s">
        <v>20</v>
      </c>
      <c r="B15">
        <v>74</v>
      </c>
      <c r="C15" t="str">
        <f>VLOOKUP(B15,Athlete!A:B,2,FALSE)</f>
        <v>GGAC</v>
      </c>
      <c r="D15">
        <v>115</v>
      </c>
      <c r="E15">
        <f t="shared" si="2"/>
        <v>3</v>
      </c>
      <c r="F15">
        <f t="shared" si="1"/>
        <v>98</v>
      </c>
    </row>
    <row r="17" spans="1:6" x14ac:dyDescent="0.3">
      <c r="A17" t="s">
        <v>9</v>
      </c>
      <c r="B17">
        <v>75</v>
      </c>
      <c r="C17" t="str">
        <f>VLOOKUP(B17,Athlete!A:B,2,FALSE)</f>
        <v>GGAC</v>
      </c>
      <c r="D17">
        <v>112.8</v>
      </c>
      <c r="E17">
        <f>ROUNDDOWN(RANK(D17,$D$17:$D$22,1),0)</f>
        <v>2</v>
      </c>
      <c r="F17">
        <f t="shared" si="1"/>
        <v>99</v>
      </c>
    </row>
    <row r="18" spans="1:6" x14ac:dyDescent="0.3">
      <c r="A18" t="s">
        <v>9</v>
      </c>
      <c r="B18">
        <v>97</v>
      </c>
      <c r="C18" t="str">
        <f>VLOOKUP(B18,Athlete!A:B,2,FALSE)</f>
        <v>HHH</v>
      </c>
      <c r="D18">
        <v>114.1</v>
      </c>
      <c r="E18">
        <f t="shared" ref="E18:E22" si="3">ROUNDDOWN(RANK(D18,$D$17:$D$22,1),0)</f>
        <v>3</v>
      </c>
      <c r="F18">
        <f t="shared" si="1"/>
        <v>98</v>
      </c>
    </row>
    <row r="19" spans="1:6" x14ac:dyDescent="0.3">
      <c r="A19" t="s">
        <v>9</v>
      </c>
      <c r="B19">
        <v>156</v>
      </c>
      <c r="C19" t="str">
        <f>VLOOKUP(B19,Athlete!A:B,2,FALSE)</f>
        <v>Waverley</v>
      </c>
      <c r="D19">
        <v>114.3</v>
      </c>
      <c r="E19">
        <f t="shared" si="3"/>
        <v>4</v>
      </c>
      <c r="F19">
        <f t="shared" si="1"/>
        <v>97</v>
      </c>
    </row>
    <row r="20" spans="1:6" x14ac:dyDescent="0.3">
      <c r="A20" t="s">
        <v>9</v>
      </c>
      <c r="B20">
        <v>53</v>
      </c>
      <c r="C20" t="str">
        <f>VLOOKUP(B20,Athlete!A:B,2,FALSE)</f>
        <v>E&amp;E</v>
      </c>
      <c r="D20">
        <v>111.1</v>
      </c>
      <c r="E20">
        <f>ROUNDDOWN(RANK(D20,$D$17:$D$22,1),0)</f>
        <v>1</v>
      </c>
      <c r="F20">
        <f t="shared" si="1"/>
        <v>100</v>
      </c>
    </row>
    <row r="21" spans="1:6" x14ac:dyDescent="0.3">
      <c r="A21" t="s">
        <v>9</v>
      </c>
      <c r="B21">
        <v>40</v>
      </c>
      <c r="C21" t="str">
        <f>VLOOKUP(B21,Athlete!A:B,2,FALSE)</f>
        <v>DMV</v>
      </c>
      <c r="D21">
        <v>119.1</v>
      </c>
      <c r="E21">
        <f t="shared" si="3"/>
        <v>5</v>
      </c>
      <c r="F21">
        <f t="shared" si="1"/>
        <v>96</v>
      </c>
    </row>
    <row r="22" spans="1:6" x14ac:dyDescent="0.3">
      <c r="A22" t="s">
        <v>9</v>
      </c>
      <c r="B22">
        <v>135</v>
      </c>
      <c r="C22" t="str">
        <f>VLOOKUP(B22,Athlete!A:B,2,FALSE)</f>
        <v>SLH</v>
      </c>
      <c r="D22">
        <v>119.3</v>
      </c>
      <c r="E22">
        <f t="shared" si="3"/>
        <v>6</v>
      </c>
      <c r="F22">
        <f t="shared" si="1"/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9BF93-1450-424F-AFE0-68D00B04EB76}">
  <dimension ref="A1:N8"/>
  <sheetViews>
    <sheetView tabSelected="1" workbookViewId="0"/>
  </sheetViews>
  <sheetFormatPr defaultRowHeight="14.4" x14ac:dyDescent="0.3"/>
  <cols>
    <col min="1" max="1" width="22" bestFit="1" customWidth="1"/>
    <col min="2" max="14" width="11.44140625" customWidth="1"/>
  </cols>
  <sheetData>
    <row r="1" spans="1:14" x14ac:dyDescent="0.3">
      <c r="A1" s="5" t="s">
        <v>22</v>
      </c>
      <c r="B1" s="5" t="s">
        <v>26</v>
      </c>
      <c r="C1" s="5" t="s">
        <v>23</v>
      </c>
      <c r="D1" s="4" t="s">
        <v>5</v>
      </c>
      <c r="E1" s="4" t="s">
        <v>6</v>
      </c>
      <c r="F1" s="4" t="s">
        <v>7</v>
      </c>
      <c r="G1" s="4" t="s">
        <v>19</v>
      </c>
      <c r="H1" s="4" t="s">
        <v>17</v>
      </c>
      <c r="I1" s="4" t="s">
        <v>16</v>
      </c>
      <c r="J1" s="4" t="s">
        <v>18</v>
      </c>
      <c r="K1" s="4" t="s">
        <v>8</v>
      </c>
      <c r="L1" s="4" t="s">
        <v>20</v>
      </c>
      <c r="M1" s="4" t="s">
        <v>9</v>
      </c>
      <c r="N1" s="4" t="s">
        <v>21</v>
      </c>
    </row>
    <row r="2" spans="1:14" x14ac:dyDescent="0.3">
      <c r="A2" s="1" t="s">
        <v>106</v>
      </c>
      <c r="B2" s="1">
        <v>1</v>
      </c>
      <c r="C2" s="1">
        <v>1460</v>
      </c>
      <c r="D2" s="2">
        <v>188</v>
      </c>
      <c r="E2" s="2">
        <v>189</v>
      </c>
      <c r="F2" s="2">
        <v>199</v>
      </c>
      <c r="G2" s="2">
        <v>99</v>
      </c>
      <c r="H2" s="2">
        <v>193</v>
      </c>
      <c r="I2" s="2">
        <v>98</v>
      </c>
      <c r="J2" s="2">
        <v>99</v>
      </c>
      <c r="K2" s="2">
        <v>99</v>
      </c>
      <c r="L2" s="2">
        <v>98</v>
      </c>
      <c r="M2" s="2">
        <v>99</v>
      </c>
      <c r="N2" s="2">
        <v>99</v>
      </c>
    </row>
    <row r="3" spans="1:14" x14ac:dyDescent="0.3">
      <c r="A3" s="3" t="s">
        <v>94</v>
      </c>
      <c r="B3" s="3">
        <v>2</v>
      </c>
      <c r="C3" s="3">
        <v>1455</v>
      </c>
      <c r="D3" s="3">
        <v>188</v>
      </c>
      <c r="E3" s="3">
        <v>191</v>
      </c>
      <c r="F3" s="3">
        <v>192</v>
      </c>
      <c r="G3" s="3">
        <v>97</v>
      </c>
      <c r="H3" s="3">
        <v>193</v>
      </c>
      <c r="I3" s="3">
        <v>100</v>
      </c>
      <c r="J3" s="3">
        <v>100</v>
      </c>
      <c r="K3" s="3">
        <v>100</v>
      </c>
      <c r="L3" s="3">
        <v>100</v>
      </c>
      <c r="M3" s="3">
        <v>97</v>
      </c>
      <c r="N3" s="3">
        <v>97</v>
      </c>
    </row>
    <row r="4" spans="1:14" x14ac:dyDescent="0.3">
      <c r="A4" s="1" t="s">
        <v>83</v>
      </c>
      <c r="B4" s="1">
        <v>3</v>
      </c>
      <c r="C4" s="1">
        <v>1256</v>
      </c>
      <c r="D4" s="2">
        <v>188</v>
      </c>
      <c r="E4" s="2">
        <v>193</v>
      </c>
      <c r="F4" s="2">
        <v>93</v>
      </c>
      <c r="G4" s="2">
        <v>98</v>
      </c>
      <c r="H4" s="2">
        <v>99</v>
      </c>
      <c r="I4" s="2">
        <v>0</v>
      </c>
      <c r="J4" s="2">
        <v>192</v>
      </c>
      <c r="K4" s="2">
        <v>98</v>
      </c>
      <c r="L4" s="2">
        <v>95</v>
      </c>
      <c r="M4" s="2">
        <v>100</v>
      </c>
      <c r="N4" s="2">
        <v>100</v>
      </c>
    </row>
    <row r="5" spans="1:14" x14ac:dyDescent="0.3">
      <c r="A5" s="3" t="s">
        <v>51</v>
      </c>
      <c r="B5" s="3">
        <v>4</v>
      </c>
      <c r="C5" s="3">
        <v>1248</v>
      </c>
      <c r="D5" s="3">
        <v>190</v>
      </c>
      <c r="E5" s="3">
        <v>188</v>
      </c>
      <c r="F5" s="3">
        <v>96</v>
      </c>
      <c r="G5" s="3">
        <v>96</v>
      </c>
      <c r="H5" s="3">
        <v>190</v>
      </c>
      <c r="I5" s="3">
        <v>99</v>
      </c>
      <c r="J5" s="3">
        <v>96</v>
      </c>
      <c r="K5" s="3">
        <v>0</v>
      </c>
      <c r="L5" s="3">
        <v>99</v>
      </c>
      <c r="M5" s="3">
        <v>96</v>
      </c>
      <c r="N5" s="3">
        <v>98</v>
      </c>
    </row>
    <row r="6" spans="1:14" x14ac:dyDescent="0.3">
      <c r="A6" s="1" t="s">
        <v>71</v>
      </c>
      <c r="B6" s="1">
        <v>5</v>
      </c>
      <c r="C6" s="1">
        <v>1217</v>
      </c>
      <c r="D6" s="2">
        <v>175</v>
      </c>
      <c r="E6" s="2">
        <v>182</v>
      </c>
      <c r="F6" s="2">
        <v>98</v>
      </c>
      <c r="G6" s="2">
        <v>95</v>
      </c>
      <c r="H6" s="2">
        <v>94</v>
      </c>
      <c r="I6" s="2">
        <v>97</v>
      </c>
      <c r="J6" s="2">
        <v>95</v>
      </c>
      <c r="K6" s="2">
        <v>95</v>
      </c>
      <c r="L6" s="2">
        <v>96</v>
      </c>
      <c r="M6" s="2">
        <v>95</v>
      </c>
      <c r="N6" s="2">
        <v>95</v>
      </c>
    </row>
    <row r="7" spans="1:14" x14ac:dyDescent="0.3">
      <c r="A7" s="3" t="s">
        <v>52</v>
      </c>
      <c r="B7" s="3">
        <v>6</v>
      </c>
      <c r="C7" s="3">
        <v>1150</v>
      </c>
      <c r="D7" s="3">
        <v>194</v>
      </c>
      <c r="E7" s="3">
        <v>191</v>
      </c>
      <c r="F7" s="3">
        <v>94</v>
      </c>
      <c r="G7" s="3">
        <v>286</v>
      </c>
      <c r="H7" s="3">
        <v>0</v>
      </c>
      <c r="I7" s="3">
        <v>0</v>
      </c>
      <c r="J7" s="3">
        <v>0</v>
      </c>
      <c r="K7" s="3">
        <v>193</v>
      </c>
      <c r="L7" s="3">
        <v>0</v>
      </c>
      <c r="M7" s="3">
        <v>98</v>
      </c>
      <c r="N7" s="3">
        <v>94</v>
      </c>
    </row>
    <row r="8" spans="1:14" x14ac:dyDescent="0.3">
      <c r="A8" s="1" t="s">
        <v>64</v>
      </c>
      <c r="B8" s="1">
        <v>7</v>
      </c>
      <c r="C8" s="1">
        <v>754</v>
      </c>
      <c r="D8" s="2">
        <v>187</v>
      </c>
      <c r="E8" s="2">
        <v>88</v>
      </c>
      <c r="F8" s="2">
        <v>0</v>
      </c>
      <c r="G8" s="2">
        <v>93</v>
      </c>
      <c r="H8" s="2">
        <v>95</v>
      </c>
      <c r="I8" s="2">
        <v>0</v>
      </c>
      <c r="J8" s="2">
        <v>98</v>
      </c>
      <c r="K8" s="2">
        <v>0</v>
      </c>
      <c r="L8" s="2">
        <v>97</v>
      </c>
      <c r="M8" s="2">
        <v>0</v>
      </c>
      <c r="N8" s="2">
        <v>96</v>
      </c>
    </row>
  </sheetData>
  <autoFilter ref="A1:N8" xr:uid="{83A9BF93-1450-424F-AFE0-68D00B04EB76}">
    <sortState xmlns:xlrd2="http://schemas.microsoft.com/office/spreadsheetml/2017/richdata2" ref="A2:N8">
      <sortCondition ref="B1:B8"/>
    </sortState>
  </autoFilter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9BFC3-E10B-4CE2-964C-C70C24858EE8}">
  <dimension ref="A1:M37"/>
  <sheetViews>
    <sheetView workbookViewId="0"/>
  </sheetViews>
  <sheetFormatPr defaultRowHeight="14.4" x14ac:dyDescent="0.3"/>
  <cols>
    <col min="1" max="2" width="10" customWidth="1"/>
    <col min="3" max="3" width="19.44140625" bestFit="1" customWidth="1"/>
    <col min="5" max="5" width="10.6640625" bestFit="1" customWidth="1"/>
  </cols>
  <sheetData>
    <row r="1" spans="1:13" x14ac:dyDescent="0.3">
      <c r="A1" s="5" t="s">
        <v>4</v>
      </c>
      <c r="B1" s="5" t="s">
        <v>22</v>
      </c>
      <c r="C1" s="5" t="s">
        <v>27</v>
      </c>
      <c r="D1" s="5" t="s">
        <v>26</v>
      </c>
      <c r="E1" s="5" t="s">
        <v>23</v>
      </c>
      <c r="F1" s="4" t="s">
        <v>5</v>
      </c>
      <c r="G1" s="4" t="s">
        <v>6</v>
      </c>
      <c r="H1" s="4" t="s">
        <v>7</v>
      </c>
      <c r="I1" s="4" t="s">
        <v>19</v>
      </c>
      <c r="J1" s="4" t="s">
        <v>17</v>
      </c>
      <c r="K1" s="4" t="s">
        <v>16</v>
      </c>
      <c r="L1" s="4" t="s">
        <v>18</v>
      </c>
      <c r="M1" s="4" t="s">
        <v>8</v>
      </c>
    </row>
    <row r="2" spans="1:13" x14ac:dyDescent="0.3">
      <c r="A2" s="1">
        <v>97</v>
      </c>
      <c r="B2" s="1" t="s">
        <v>52</v>
      </c>
      <c r="C2" s="1" t="s">
        <v>119</v>
      </c>
      <c r="D2" s="1">
        <v>1</v>
      </c>
      <c r="E2" s="1">
        <v>200</v>
      </c>
      <c r="F2" s="1">
        <v>100</v>
      </c>
      <c r="G2" s="1">
        <v>0</v>
      </c>
      <c r="H2" s="1">
        <v>0</v>
      </c>
      <c r="I2" s="1">
        <v>100</v>
      </c>
      <c r="J2" s="1">
        <v>0</v>
      </c>
      <c r="K2" s="1">
        <v>0</v>
      </c>
      <c r="L2" s="1">
        <v>0</v>
      </c>
      <c r="M2" s="1">
        <v>0</v>
      </c>
    </row>
    <row r="3" spans="1:13" x14ac:dyDescent="0.3">
      <c r="A3" s="3">
        <v>153</v>
      </c>
      <c r="B3" s="3" t="s">
        <v>94</v>
      </c>
      <c r="C3" s="3" t="s">
        <v>140</v>
      </c>
      <c r="D3" s="3">
        <v>1</v>
      </c>
      <c r="E3" s="3">
        <v>200</v>
      </c>
      <c r="F3" s="3">
        <v>0</v>
      </c>
      <c r="G3" s="3">
        <v>100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100</v>
      </c>
    </row>
    <row r="4" spans="1:13" x14ac:dyDescent="0.3">
      <c r="A4" s="1">
        <v>156</v>
      </c>
      <c r="B4" s="1" t="s">
        <v>94</v>
      </c>
      <c r="C4" s="1" t="s">
        <v>143</v>
      </c>
      <c r="D4" s="1">
        <v>3</v>
      </c>
      <c r="E4" s="1">
        <v>199</v>
      </c>
      <c r="F4" s="1">
        <v>99</v>
      </c>
      <c r="G4" s="1">
        <v>0</v>
      </c>
      <c r="H4" s="1">
        <v>0</v>
      </c>
      <c r="I4" s="1">
        <v>0</v>
      </c>
      <c r="J4" s="1">
        <v>0</v>
      </c>
      <c r="K4" s="1">
        <v>100</v>
      </c>
      <c r="L4" s="1">
        <v>0</v>
      </c>
      <c r="M4" s="1">
        <v>0</v>
      </c>
    </row>
    <row r="5" spans="1:13" x14ac:dyDescent="0.3">
      <c r="A5" s="3">
        <v>73</v>
      </c>
      <c r="B5" s="3" t="s">
        <v>106</v>
      </c>
      <c r="C5" s="3" t="s">
        <v>144</v>
      </c>
      <c r="D5" s="3">
        <v>3</v>
      </c>
      <c r="E5" s="3">
        <v>199</v>
      </c>
      <c r="F5" s="3">
        <v>0</v>
      </c>
      <c r="G5" s="3">
        <v>0</v>
      </c>
      <c r="H5" s="3">
        <v>100</v>
      </c>
      <c r="I5" s="3">
        <v>99</v>
      </c>
      <c r="J5" s="3">
        <v>0</v>
      </c>
      <c r="K5" s="3">
        <v>0</v>
      </c>
      <c r="L5" s="3">
        <v>0</v>
      </c>
      <c r="M5" s="3">
        <v>0</v>
      </c>
    </row>
    <row r="6" spans="1:13" x14ac:dyDescent="0.3">
      <c r="A6" s="1">
        <v>39</v>
      </c>
      <c r="B6" s="1" t="s">
        <v>51</v>
      </c>
      <c r="C6" s="1" t="s">
        <v>116</v>
      </c>
      <c r="D6" s="1">
        <v>5</v>
      </c>
      <c r="E6" s="1">
        <v>197</v>
      </c>
      <c r="F6" s="1">
        <v>0</v>
      </c>
      <c r="G6" s="1">
        <v>98</v>
      </c>
      <c r="H6" s="1">
        <v>0</v>
      </c>
      <c r="I6" s="1">
        <v>0</v>
      </c>
      <c r="J6" s="1">
        <v>0</v>
      </c>
      <c r="K6" s="1">
        <v>99</v>
      </c>
      <c r="L6" s="1">
        <v>0</v>
      </c>
      <c r="M6" s="1">
        <v>0</v>
      </c>
    </row>
    <row r="7" spans="1:13" x14ac:dyDescent="0.3">
      <c r="A7" s="3">
        <v>152</v>
      </c>
      <c r="B7" s="3" t="s">
        <v>94</v>
      </c>
      <c r="C7" s="3" t="s">
        <v>139</v>
      </c>
      <c r="D7" s="3">
        <v>5</v>
      </c>
      <c r="E7" s="3">
        <v>197</v>
      </c>
      <c r="F7" s="3">
        <v>0</v>
      </c>
      <c r="G7" s="3">
        <v>0</v>
      </c>
      <c r="H7" s="3">
        <v>97</v>
      </c>
      <c r="I7" s="3">
        <v>0</v>
      </c>
      <c r="J7" s="3">
        <v>100</v>
      </c>
      <c r="K7" s="3">
        <v>0</v>
      </c>
      <c r="L7" s="3">
        <v>0</v>
      </c>
      <c r="M7" s="3">
        <v>0</v>
      </c>
    </row>
    <row r="8" spans="1:13" x14ac:dyDescent="0.3">
      <c r="A8" s="1">
        <v>37</v>
      </c>
      <c r="B8" s="1" t="s">
        <v>51</v>
      </c>
      <c r="C8" s="1" t="s">
        <v>114</v>
      </c>
      <c r="D8" s="1">
        <v>7</v>
      </c>
      <c r="E8" s="1">
        <v>196</v>
      </c>
      <c r="F8" s="1">
        <v>98</v>
      </c>
      <c r="G8" s="1">
        <v>0</v>
      </c>
      <c r="H8" s="1">
        <v>0</v>
      </c>
      <c r="I8" s="1">
        <v>0</v>
      </c>
      <c r="J8" s="1">
        <v>98</v>
      </c>
      <c r="K8" s="1">
        <v>0</v>
      </c>
      <c r="L8" s="1">
        <v>0</v>
      </c>
      <c r="M8" s="1">
        <v>0</v>
      </c>
    </row>
    <row r="9" spans="1:13" x14ac:dyDescent="0.3">
      <c r="A9" s="3">
        <v>53</v>
      </c>
      <c r="B9" s="3" t="s">
        <v>83</v>
      </c>
      <c r="C9" s="3" t="s">
        <v>134</v>
      </c>
      <c r="D9" s="3">
        <v>7</v>
      </c>
      <c r="E9" s="3">
        <v>196</v>
      </c>
      <c r="F9" s="3">
        <v>0</v>
      </c>
      <c r="G9" s="3">
        <v>99</v>
      </c>
      <c r="H9" s="3">
        <v>0</v>
      </c>
      <c r="I9" s="3">
        <v>0</v>
      </c>
      <c r="J9" s="3">
        <v>0</v>
      </c>
      <c r="K9" s="3">
        <v>0</v>
      </c>
      <c r="L9" s="3">
        <v>97</v>
      </c>
      <c r="M9" s="3">
        <v>0</v>
      </c>
    </row>
    <row r="10" spans="1:13" x14ac:dyDescent="0.3">
      <c r="A10" s="1">
        <v>74</v>
      </c>
      <c r="B10" s="1" t="s">
        <v>106</v>
      </c>
      <c r="C10" s="1" t="s">
        <v>145</v>
      </c>
      <c r="D10" s="1">
        <v>7</v>
      </c>
      <c r="E10" s="1">
        <v>196</v>
      </c>
      <c r="F10" s="1">
        <v>0</v>
      </c>
      <c r="G10" s="1">
        <v>97</v>
      </c>
      <c r="H10" s="1">
        <v>0</v>
      </c>
      <c r="I10" s="1">
        <v>0</v>
      </c>
      <c r="J10" s="1">
        <v>0</v>
      </c>
      <c r="K10" s="1">
        <v>0</v>
      </c>
      <c r="L10" s="1">
        <v>99</v>
      </c>
      <c r="M10" s="1">
        <v>0</v>
      </c>
    </row>
    <row r="11" spans="1:13" x14ac:dyDescent="0.3">
      <c r="A11" s="3">
        <v>75</v>
      </c>
      <c r="B11" s="3" t="s">
        <v>106</v>
      </c>
      <c r="C11" s="3" t="s">
        <v>146</v>
      </c>
      <c r="D11" s="3">
        <v>7</v>
      </c>
      <c r="E11" s="3">
        <v>196</v>
      </c>
      <c r="F11" s="3">
        <v>0</v>
      </c>
      <c r="G11" s="3">
        <v>0</v>
      </c>
      <c r="H11" s="3">
        <v>99</v>
      </c>
      <c r="I11" s="3">
        <v>0</v>
      </c>
      <c r="J11" s="3">
        <v>97</v>
      </c>
      <c r="K11" s="3">
        <v>0</v>
      </c>
      <c r="L11" s="3">
        <v>0</v>
      </c>
      <c r="M11" s="3">
        <v>0</v>
      </c>
    </row>
    <row r="12" spans="1:13" x14ac:dyDescent="0.3">
      <c r="A12" s="1">
        <v>55</v>
      </c>
      <c r="B12" s="1" t="s">
        <v>83</v>
      </c>
      <c r="C12" s="1" t="s">
        <v>136</v>
      </c>
      <c r="D12" s="1">
        <v>11</v>
      </c>
      <c r="E12" s="1">
        <v>193</v>
      </c>
      <c r="F12" s="1">
        <v>0</v>
      </c>
      <c r="G12" s="1">
        <v>94</v>
      </c>
      <c r="H12" s="1">
        <v>0</v>
      </c>
      <c r="I12" s="1">
        <v>0</v>
      </c>
      <c r="J12" s="1">
        <v>99</v>
      </c>
      <c r="K12" s="1">
        <v>0</v>
      </c>
      <c r="L12" s="1">
        <v>0</v>
      </c>
      <c r="M12" s="1">
        <v>0</v>
      </c>
    </row>
    <row r="13" spans="1:13" x14ac:dyDescent="0.3">
      <c r="A13" s="3">
        <v>41</v>
      </c>
      <c r="B13" s="3" t="s">
        <v>51</v>
      </c>
      <c r="C13" s="3" t="s">
        <v>118</v>
      </c>
      <c r="D13" s="3">
        <v>12</v>
      </c>
      <c r="E13" s="3">
        <v>192</v>
      </c>
      <c r="F13" s="3">
        <v>0</v>
      </c>
      <c r="G13" s="3">
        <v>0</v>
      </c>
      <c r="H13" s="3">
        <v>96</v>
      </c>
      <c r="I13" s="3">
        <v>96</v>
      </c>
      <c r="J13" s="3">
        <v>0</v>
      </c>
      <c r="K13" s="3">
        <v>0</v>
      </c>
      <c r="L13" s="3">
        <v>0</v>
      </c>
      <c r="M13" s="3">
        <v>0</v>
      </c>
    </row>
    <row r="14" spans="1:13" x14ac:dyDescent="0.3">
      <c r="A14" s="1">
        <v>99</v>
      </c>
      <c r="B14" s="1" t="s">
        <v>52</v>
      </c>
      <c r="C14" s="1" t="s">
        <v>121</v>
      </c>
      <c r="D14" s="1">
        <v>12</v>
      </c>
      <c r="E14" s="1">
        <v>192</v>
      </c>
      <c r="F14" s="1">
        <v>0</v>
      </c>
      <c r="G14" s="1">
        <v>95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97</v>
      </c>
    </row>
    <row r="15" spans="1:13" x14ac:dyDescent="0.3">
      <c r="A15" s="3">
        <v>135</v>
      </c>
      <c r="B15" s="3" t="s">
        <v>71</v>
      </c>
      <c r="C15" s="3" t="s">
        <v>130</v>
      </c>
      <c r="D15" s="3">
        <v>12</v>
      </c>
      <c r="E15" s="3">
        <v>192</v>
      </c>
      <c r="F15" s="3">
        <v>0</v>
      </c>
      <c r="G15" s="3">
        <v>0</v>
      </c>
      <c r="H15" s="3">
        <v>98</v>
      </c>
      <c r="I15" s="3">
        <v>0</v>
      </c>
      <c r="J15" s="3">
        <v>94</v>
      </c>
      <c r="K15" s="3">
        <v>0</v>
      </c>
      <c r="L15" s="3">
        <v>0</v>
      </c>
      <c r="M15" s="3">
        <v>0</v>
      </c>
    </row>
    <row r="16" spans="1:13" x14ac:dyDescent="0.3">
      <c r="A16" s="1">
        <v>54</v>
      </c>
      <c r="B16" s="1" t="s">
        <v>83</v>
      </c>
      <c r="C16" s="1" t="s">
        <v>135</v>
      </c>
      <c r="D16" s="1">
        <v>12</v>
      </c>
      <c r="E16" s="1">
        <v>192</v>
      </c>
      <c r="F16" s="1">
        <v>97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95</v>
      </c>
      <c r="M16" s="1">
        <v>0</v>
      </c>
    </row>
    <row r="17" spans="1:13" x14ac:dyDescent="0.3">
      <c r="A17" s="3">
        <v>78</v>
      </c>
      <c r="B17" s="3" t="s">
        <v>106</v>
      </c>
      <c r="C17" s="3" t="s">
        <v>149</v>
      </c>
      <c r="D17" s="3">
        <v>12</v>
      </c>
      <c r="E17" s="3">
        <v>192</v>
      </c>
      <c r="F17" s="3">
        <v>93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99</v>
      </c>
    </row>
    <row r="18" spans="1:13" x14ac:dyDescent="0.3">
      <c r="A18" s="1">
        <v>10</v>
      </c>
      <c r="B18" s="1" t="s">
        <v>64</v>
      </c>
      <c r="C18" s="1" t="s">
        <v>125</v>
      </c>
      <c r="D18" s="1">
        <v>17</v>
      </c>
      <c r="E18" s="1">
        <v>191</v>
      </c>
      <c r="F18" s="1">
        <v>96</v>
      </c>
      <c r="G18" s="1">
        <v>0</v>
      </c>
      <c r="H18" s="1">
        <v>0</v>
      </c>
      <c r="I18" s="1">
        <v>0</v>
      </c>
      <c r="J18" s="1">
        <v>95</v>
      </c>
      <c r="K18" s="1">
        <v>0</v>
      </c>
      <c r="L18" s="1">
        <v>0</v>
      </c>
      <c r="M18" s="1">
        <v>0</v>
      </c>
    </row>
    <row r="19" spans="1:13" x14ac:dyDescent="0.3">
      <c r="A19" s="3">
        <v>56</v>
      </c>
      <c r="B19" s="3" t="s">
        <v>83</v>
      </c>
      <c r="C19" s="3" t="s">
        <v>137</v>
      </c>
      <c r="D19" s="3">
        <v>17</v>
      </c>
      <c r="E19" s="3">
        <v>191</v>
      </c>
      <c r="F19" s="3">
        <v>0</v>
      </c>
      <c r="G19" s="3">
        <v>0</v>
      </c>
      <c r="H19" s="3">
        <v>93</v>
      </c>
      <c r="I19" s="3">
        <v>0</v>
      </c>
      <c r="J19" s="3">
        <v>0</v>
      </c>
      <c r="K19" s="3">
        <v>0</v>
      </c>
      <c r="L19" s="3">
        <v>0</v>
      </c>
      <c r="M19" s="3">
        <v>98</v>
      </c>
    </row>
    <row r="20" spans="1:13" x14ac:dyDescent="0.3">
      <c r="A20" s="1">
        <v>151</v>
      </c>
      <c r="B20" s="1" t="s">
        <v>94</v>
      </c>
      <c r="C20" s="1" t="s">
        <v>138</v>
      </c>
      <c r="D20" s="1">
        <v>17</v>
      </c>
      <c r="E20" s="1">
        <v>191</v>
      </c>
      <c r="F20" s="1">
        <v>0</v>
      </c>
      <c r="G20" s="1">
        <v>91</v>
      </c>
      <c r="H20" s="1">
        <v>0</v>
      </c>
      <c r="I20" s="1">
        <v>0</v>
      </c>
      <c r="J20" s="1">
        <v>0</v>
      </c>
      <c r="K20" s="1">
        <v>0</v>
      </c>
      <c r="L20" s="1">
        <v>100</v>
      </c>
      <c r="M20" s="1">
        <v>0</v>
      </c>
    </row>
    <row r="21" spans="1:13" x14ac:dyDescent="0.3">
      <c r="A21" s="3">
        <v>77</v>
      </c>
      <c r="B21" s="3" t="s">
        <v>106</v>
      </c>
      <c r="C21" s="3" t="s">
        <v>148</v>
      </c>
      <c r="D21" s="3">
        <v>17</v>
      </c>
      <c r="E21" s="3">
        <v>191</v>
      </c>
      <c r="F21" s="3">
        <v>95</v>
      </c>
      <c r="G21" s="3">
        <v>0</v>
      </c>
      <c r="H21" s="3">
        <v>0</v>
      </c>
      <c r="I21" s="3">
        <v>0</v>
      </c>
      <c r="J21" s="3">
        <v>96</v>
      </c>
      <c r="K21" s="3">
        <v>0</v>
      </c>
      <c r="L21" s="3">
        <v>0</v>
      </c>
      <c r="M21" s="3">
        <v>0</v>
      </c>
    </row>
    <row r="22" spans="1:13" x14ac:dyDescent="0.3">
      <c r="A22" s="1">
        <v>98</v>
      </c>
      <c r="B22" s="1" t="s">
        <v>52</v>
      </c>
      <c r="C22" s="1" t="s">
        <v>120</v>
      </c>
      <c r="D22" s="1">
        <v>21</v>
      </c>
      <c r="E22" s="1">
        <v>190</v>
      </c>
      <c r="F22" s="1">
        <v>94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96</v>
      </c>
    </row>
    <row r="23" spans="1:13" x14ac:dyDescent="0.3">
      <c r="A23" s="3">
        <v>76</v>
      </c>
      <c r="B23" s="3" t="s">
        <v>106</v>
      </c>
      <c r="C23" s="3" t="s">
        <v>147</v>
      </c>
      <c r="D23" s="3">
        <v>21</v>
      </c>
      <c r="E23" s="3">
        <v>190</v>
      </c>
      <c r="F23" s="3">
        <v>0</v>
      </c>
      <c r="G23" s="3">
        <v>92</v>
      </c>
      <c r="H23" s="3">
        <v>0</v>
      </c>
      <c r="I23" s="3">
        <v>0</v>
      </c>
      <c r="J23" s="3">
        <v>0</v>
      </c>
      <c r="K23" s="3">
        <v>98</v>
      </c>
      <c r="L23" s="3">
        <v>0</v>
      </c>
      <c r="M23" s="3">
        <v>0</v>
      </c>
    </row>
    <row r="24" spans="1:13" x14ac:dyDescent="0.3">
      <c r="A24" s="1">
        <v>12</v>
      </c>
      <c r="B24" s="1" t="s">
        <v>64</v>
      </c>
      <c r="C24" s="1" t="s">
        <v>127</v>
      </c>
      <c r="D24" s="1">
        <v>23</v>
      </c>
      <c r="E24" s="1">
        <v>189</v>
      </c>
      <c r="F24" s="1">
        <v>91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98</v>
      </c>
      <c r="M24" s="1">
        <v>0</v>
      </c>
    </row>
    <row r="25" spans="1:13" x14ac:dyDescent="0.3">
      <c r="A25" s="3">
        <v>51</v>
      </c>
      <c r="B25" s="3" t="s">
        <v>83</v>
      </c>
      <c r="C25" s="3" t="s">
        <v>133</v>
      </c>
      <c r="D25" s="3">
        <v>23</v>
      </c>
      <c r="E25" s="3">
        <v>189</v>
      </c>
      <c r="F25" s="3">
        <v>91</v>
      </c>
      <c r="G25" s="3">
        <v>0</v>
      </c>
      <c r="H25" s="3">
        <v>0</v>
      </c>
      <c r="I25" s="3">
        <v>98</v>
      </c>
      <c r="J25" s="3">
        <v>0</v>
      </c>
      <c r="K25" s="3">
        <v>0</v>
      </c>
      <c r="L25" s="3">
        <v>0</v>
      </c>
      <c r="M25" s="3">
        <v>0</v>
      </c>
    </row>
    <row r="26" spans="1:13" x14ac:dyDescent="0.3">
      <c r="A26" s="1">
        <v>133</v>
      </c>
      <c r="B26" s="1" t="s">
        <v>71</v>
      </c>
      <c r="C26" s="1" t="s">
        <v>128</v>
      </c>
      <c r="D26" s="1">
        <v>25</v>
      </c>
      <c r="E26" s="1">
        <v>188</v>
      </c>
      <c r="F26" s="1">
        <v>0</v>
      </c>
      <c r="G26" s="1">
        <v>93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95</v>
      </c>
    </row>
    <row r="27" spans="1:13" x14ac:dyDescent="0.3">
      <c r="A27" s="3">
        <v>154</v>
      </c>
      <c r="B27" s="3" t="s">
        <v>94</v>
      </c>
      <c r="C27" s="3" t="s">
        <v>141</v>
      </c>
      <c r="D27" s="3">
        <v>25</v>
      </c>
      <c r="E27" s="3">
        <v>188</v>
      </c>
      <c r="F27" s="3">
        <v>0</v>
      </c>
      <c r="G27" s="3">
        <v>0</v>
      </c>
      <c r="H27" s="3">
        <v>95</v>
      </c>
      <c r="I27" s="3">
        <v>0</v>
      </c>
      <c r="J27" s="3">
        <v>93</v>
      </c>
      <c r="K27" s="3">
        <v>0</v>
      </c>
      <c r="L27" s="3">
        <v>0</v>
      </c>
      <c r="M27" s="3">
        <v>0</v>
      </c>
    </row>
    <row r="28" spans="1:13" x14ac:dyDescent="0.3">
      <c r="A28" s="1">
        <v>38</v>
      </c>
      <c r="B28" s="1" t="s">
        <v>51</v>
      </c>
      <c r="C28" s="1" t="s">
        <v>115</v>
      </c>
      <c r="D28" s="1">
        <v>27</v>
      </c>
      <c r="E28" s="1">
        <v>186</v>
      </c>
      <c r="F28" s="1">
        <v>0</v>
      </c>
      <c r="G28" s="1">
        <v>90</v>
      </c>
      <c r="H28" s="1">
        <v>0</v>
      </c>
      <c r="I28" s="1">
        <v>0</v>
      </c>
      <c r="J28" s="1">
        <v>0</v>
      </c>
      <c r="K28" s="1">
        <v>0</v>
      </c>
      <c r="L28" s="1">
        <v>96</v>
      </c>
      <c r="M28" s="1">
        <v>0</v>
      </c>
    </row>
    <row r="29" spans="1:13" x14ac:dyDescent="0.3">
      <c r="A29" s="3">
        <v>101</v>
      </c>
      <c r="B29" s="3" t="s">
        <v>52</v>
      </c>
      <c r="C29" s="3" t="s">
        <v>123</v>
      </c>
      <c r="D29" s="3">
        <v>27</v>
      </c>
      <c r="E29" s="3">
        <v>186</v>
      </c>
      <c r="F29" s="3">
        <v>0</v>
      </c>
      <c r="G29" s="3">
        <v>0</v>
      </c>
      <c r="H29" s="3">
        <v>94</v>
      </c>
      <c r="I29" s="3">
        <v>92</v>
      </c>
      <c r="J29" s="3">
        <v>0</v>
      </c>
      <c r="K29" s="3">
        <v>0</v>
      </c>
      <c r="L29" s="3">
        <v>0</v>
      </c>
      <c r="M29" s="3">
        <v>0</v>
      </c>
    </row>
    <row r="30" spans="1:13" x14ac:dyDescent="0.3">
      <c r="A30" s="1">
        <v>155</v>
      </c>
      <c r="B30" s="1" t="s">
        <v>94</v>
      </c>
      <c r="C30" s="1" t="s">
        <v>142</v>
      </c>
      <c r="D30" s="1">
        <v>27</v>
      </c>
      <c r="E30" s="1">
        <v>186</v>
      </c>
      <c r="F30" s="1">
        <v>89</v>
      </c>
      <c r="G30" s="1">
        <v>0</v>
      </c>
      <c r="H30" s="1">
        <v>0</v>
      </c>
      <c r="I30" s="1">
        <v>97</v>
      </c>
      <c r="J30" s="1">
        <v>0</v>
      </c>
      <c r="K30" s="1">
        <v>0</v>
      </c>
      <c r="L30" s="1">
        <v>0</v>
      </c>
      <c r="M30" s="1">
        <v>0</v>
      </c>
    </row>
    <row r="31" spans="1:13" x14ac:dyDescent="0.3">
      <c r="A31" s="3">
        <v>40</v>
      </c>
      <c r="B31" s="3" t="s">
        <v>51</v>
      </c>
      <c r="C31" s="3" t="s">
        <v>117</v>
      </c>
      <c r="D31" s="3">
        <v>30</v>
      </c>
      <c r="E31" s="3">
        <v>184</v>
      </c>
      <c r="F31" s="3">
        <v>92</v>
      </c>
      <c r="G31" s="3">
        <v>0</v>
      </c>
      <c r="H31" s="3">
        <v>0</v>
      </c>
      <c r="I31" s="3">
        <v>0</v>
      </c>
      <c r="J31" s="3">
        <v>92</v>
      </c>
      <c r="K31" s="3">
        <v>0</v>
      </c>
      <c r="L31" s="3">
        <v>0</v>
      </c>
      <c r="M31" s="3">
        <v>0</v>
      </c>
    </row>
    <row r="32" spans="1:13" x14ac:dyDescent="0.3">
      <c r="A32" s="1">
        <v>134</v>
      </c>
      <c r="B32" s="1" t="s">
        <v>71</v>
      </c>
      <c r="C32" s="1" t="s">
        <v>129</v>
      </c>
      <c r="D32" s="1">
        <v>30</v>
      </c>
      <c r="E32" s="1">
        <v>184</v>
      </c>
      <c r="F32" s="1">
        <v>87</v>
      </c>
      <c r="G32" s="1">
        <v>0</v>
      </c>
      <c r="H32" s="1">
        <v>0</v>
      </c>
      <c r="I32" s="1">
        <v>0</v>
      </c>
      <c r="J32" s="1">
        <v>0</v>
      </c>
      <c r="K32" s="1">
        <v>97</v>
      </c>
      <c r="L32" s="1">
        <v>0</v>
      </c>
      <c r="M32" s="1">
        <v>0</v>
      </c>
    </row>
    <row r="33" spans="1:13" x14ac:dyDescent="0.3">
      <c r="A33" s="3">
        <v>136</v>
      </c>
      <c r="B33" s="3" t="s">
        <v>71</v>
      </c>
      <c r="C33" s="3" t="s">
        <v>131</v>
      </c>
      <c r="D33" s="3">
        <v>30</v>
      </c>
      <c r="E33" s="3">
        <v>184</v>
      </c>
      <c r="F33" s="3">
        <v>0</v>
      </c>
      <c r="G33" s="3">
        <v>89</v>
      </c>
      <c r="H33" s="3">
        <v>0</v>
      </c>
      <c r="I33" s="3">
        <v>95</v>
      </c>
      <c r="J33" s="3">
        <v>0</v>
      </c>
      <c r="K33" s="3">
        <v>0</v>
      </c>
      <c r="L33" s="3">
        <v>0</v>
      </c>
      <c r="M33" s="3">
        <v>0</v>
      </c>
    </row>
    <row r="34" spans="1:13" x14ac:dyDescent="0.3">
      <c r="A34" s="1">
        <v>138</v>
      </c>
      <c r="B34" s="1" t="s">
        <v>71</v>
      </c>
      <c r="C34" s="1" t="s">
        <v>132</v>
      </c>
      <c r="D34" s="1">
        <v>33</v>
      </c>
      <c r="E34" s="1">
        <v>183</v>
      </c>
      <c r="F34" s="1">
        <v>88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95</v>
      </c>
      <c r="M34" s="1">
        <v>0</v>
      </c>
    </row>
    <row r="35" spans="1:13" x14ac:dyDescent="0.3">
      <c r="A35" s="3">
        <v>11</v>
      </c>
      <c r="B35" s="3" t="s">
        <v>64</v>
      </c>
      <c r="C35" s="3" t="s">
        <v>126</v>
      </c>
      <c r="D35" s="3">
        <v>34</v>
      </c>
      <c r="E35" s="3">
        <v>181</v>
      </c>
      <c r="F35" s="3">
        <v>0</v>
      </c>
      <c r="G35" s="3">
        <v>88</v>
      </c>
      <c r="H35" s="3">
        <v>0</v>
      </c>
      <c r="I35" s="3">
        <v>93</v>
      </c>
      <c r="J35" s="3">
        <v>0</v>
      </c>
      <c r="K35" s="3">
        <v>0</v>
      </c>
      <c r="L35" s="3">
        <v>0</v>
      </c>
      <c r="M35" s="3">
        <v>0</v>
      </c>
    </row>
    <row r="36" spans="1:13" x14ac:dyDescent="0.3">
      <c r="A36" s="1">
        <v>100</v>
      </c>
      <c r="B36" s="1" t="s">
        <v>52</v>
      </c>
      <c r="C36" s="1" t="s">
        <v>122</v>
      </c>
      <c r="D36" s="1">
        <v>35</v>
      </c>
      <c r="E36" s="1">
        <v>96</v>
      </c>
      <c r="F36" s="1">
        <v>0</v>
      </c>
      <c r="G36" s="1">
        <v>96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</row>
    <row r="37" spans="1:13" x14ac:dyDescent="0.3">
      <c r="A37" s="3">
        <v>102</v>
      </c>
      <c r="B37" s="3" t="s">
        <v>52</v>
      </c>
      <c r="C37" s="3" t="s">
        <v>124</v>
      </c>
      <c r="D37" s="3">
        <v>36</v>
      </c>
      <c r="E37" s="3">
        <v>94</v>
      </c>
      <c r="F37" s="3">
        <v>0</v>
      </c>
      <c r="G37" s="3">
        <v>0</v>
      </c>
      <c r="H37" s="3">
        <v>0</v>
      </c>
      <c r="I37" s="3">
        <v>94</v>
      </c>
      <c r="J37" s="3">
        <v>0</v>
      </c>
      <c r="K37" s="3">
        <v>0</v>
      </c>
      <c r="L37" s="3">
        <v>0</v>
      </c>
      <c r="M37" s="3">
        <v>0</v>
      </c>
    </row>
  </sheetData>
  <autoFilter ref="A1:M37" xr:uid="{AF29BFC3-E10B-4CE2-964C-C70C24858EE8}">
    <sortState xmlns:xlrd2="http://schemas.microsoft.com/office/spreadsheetml/2017/richdata2" ref="A2:M37">
      <sortCondition ref="D1:D37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DCF43-7D8D-4EEA-96DE-C66A6183CC8A}">
  <dimension ref="A1:M37"/>
  <sheetViews>
    <sheetView workbookViewId="0"/>
  </sheetViews>
  <sheetFormatPr defaultRowHeight="14.4" x14ac:dyDescent="0.3"/>
  <cols>
    <col min="1" max="2" width="10" customWidth="1"/>
    <col min="3" max="3" width="19.44140625" bestFit="1" customWidth="1"/>
    <col min="5" max="5" width="10.6640625" bestFit="1" customWidth="1"/>
  </cols>
  <sheetData>
    <row r="1" spans="1:13" x14ac:dyDescent="0.3">
      <c r="A1" s="5" t="s">
        <v>4</v>
      </c>
      <c r="B1" s="5" t="s">
        <v>22</v>
      </c>
      <c r="C1" s="5" t="s">
        <v>27</v>
      </c>
      <c r="D1" s="5" t="s">
        <v>26</v>
      </c>
      <c r="E1" s="5" t="s">
        <v>23</v>
      </c>
      <c r="F1" s="4" t="s">
        <v>33</v>
      </c>
      <c r="G1" s="4" t="s">
        <v>34</v>
      </c>
      <c r="H1" s="4" t="s">
        <v>35</v>
      </c>
      <c r="I1" s="4" t="s">
        <v>28</v>
      </c>
      <c r="J1" s="4" t="s">
        <v>29</v>
      </c>
      <c r="K1" s="4" t="s">
        <v>30</v>
      </c>
      <c r="L1" s="4" t="s">
        <v>31</v>
      </c>
      <c r="M1" s="4" t="s">
        <v>32</v>
      </c>
    </row>
    <row r="2" spans="1:13" x14ac:dyDescent="0.3">
      <c r="A2" s="1">
        <v>97</v>
      </c>
      <c r="B2" s="1" t="s">
        <v>52</v>
      </c>
      <c r="C2" s="1" t="s">
        <v>119</v>
      </c>
      <c r="D2" s="1">
        <v>1</v>
      </c>
      <c r="E2" s="1">
        <v>200</v>
      </c>
      <c r="F2" s="1">
        <v>26.1</v>
      </c>
      <c r="G2" s="1">
        <v>0</v>
      </c>
      <c r="H2" s="1">
        <v>0</v>
      </c>
      <c r="I2" s="1">
        <v>2.0499999999999998</v>
      </c>
      <c r="J2" s="1">
        <v>0</v>
      </c>
      <c r="K2" s="1">
        <v>0</v>
      </c>
      <c r="L2" s="1">
        <v>0</v>
      </c>
      <c r="M2" s="1">
        <v>0</v>
      </c>
    </row>
    <row r="3" spans="1:13" x14ac:dyDescent="0.3">
      <c r="A3" s="3">
        <v>153</v>
      </c>
      <c r="B3" s="3" t="s">
        <v>94</v>
      </c>
      <c r="C3" s="3" t="s">
        <v>140</v>
      </c>
      <c r="D3" s="3">
        <v>1</v>
      </c>
      <c r="E3" s="3">
        <v>200</v>
      </c>
      <c r="F3" s="3">
        <v>0</v>
      </c>
      <c r="G3" s="3">
        <v>57.6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8</v>
      </c>
    </row>
    <row r="4" spans="1:13" x14ac:dyDescent="0.3">
      <c r="A4" s="1">
        <v>156</v>
      </c>
      <c r="B4" s="1" t="s">
        <v>94</v>
      </c>
      <c r="C4" s="1" t="s">
        <v>143</v>
      </c>
      <c r="D4" s="1">
        <v>3</v>
      </c>
      <c r="E4" s="1">
        <v>199</v>
      </c>
      <c r="F4" s="1">
        <v>26.7</v>
      </c>
      <c r="G4" s="1">
        <v>0</v>
      </c>
      <c r="H4" s="1">
        <v>0</v>
      </c>
      <c r="I4" s="1">
        <v>0</v>
      </c>
      <c r="J4" s="1">
        <v>0</v>
      </c>
      <c r="K4" s="1">
        <v>54</v>
      </c>
      <c r="L4" s="1">
        <v>0</v>
      </c>
      <c r="M4" s="1">
        <v>0</v>
      </c>
    </row>
    <row r="5" spans="1:13" x14ac:dyDescent="0.3">
      <c r="A5" s="3">
        <v>73</v>
      </c>
      <c r="B5" s="3" t="s">
        <v>106</v>
      </c>
      <c r="C5" s="3" t="s">
        <v>144</v>
      </c>
      <c r="D5" s="3">
        <v>3</v>
      </c>
      <c r="E5" s="3">
        <v>199</v>
      </c>
      <c r="F5" s="3">
        <v>0</v>
      </c>
      <c r="G5" s="3">
        <v>0</v>
      </c>
      <c r="H5" s="3">
        <v>92.1</v>
      </c>
      <c r="I5" s="3">
        <v>1.93</v>
      </c>
      <c r="J5" s="3">
        <v>0</v>
      </c>
      <c r="K5" s="3">
        <v>0</v>
      </c>
      <c r="L5" s="3">
        <v>0</v>
      </c>
      <c r="M5" s="3">
        <v>0</v>
      </c>
    </row>
    <row r="6" spans="1:13" x14ac:dyDescent="0.3">
      <c r="A6" s="1">
        <v>39</v>
      </c>
      <c r="B6" s="1" t="s">
        <v>51</v>
      </c>
      <c r="C6" s="1" t="s">
        <v>116</v>
      </c>
      <c r="D6" s="1">
        <v>5</v>
      </c>
      <c r="E6" s="1">
        <v>197</v>
      </c>
      <c r="F6" s="1">
        <v>0</v>
      </c>
      <c r="G6" s="1">
        <v>58.5</v>
      </c>
      <c r="H6" s="1">
        <v>0</v>
      </c>
      <c r="I6" s="1">
        <v>0</v>
      </c>
      <c r="J6" s="1">
        <v>0</v>
      </c>
      <c r="K6" s="1">
        <v>53</v>
      </c>
      <c r="L6" s="1">
        <v>0</v>
      </c>
      <c r="M6" s="1">
        <v>0</v>
      </c>
    </row>
    <row r="7" spans="1:13" x14ac:dyDescent="0.3">
      <c r="A7" s="3">
        <v>152</v>
      </c>
      <c r="B7" s="3" t="s">
        <v>94</v>
      </c>
      <c r="C7" s="3" t="s">
        <v>139</v>
      </c>
      <c r="D7" s="3">
        <v>5</v>
      </c>
      <c r="E7" s="3">
        <v>197</v>
      </c>
      <c r="F7" s="3">
        <v>0</v>
      </c>
      <c r="G7" s="3">
        <v>0</v>
      </c>
      <c r="H7" s="3">
        <v>98.6</v>
      </c>
      <c r="I7" s="3">
        <v>0</v>
      </c>
      <c r="J7" s="3">
        <v>6.13</v>
      </c>
      <c r="K7" s="3">
        <v>0</v>
      </c>
      <c r="L7" s="3">
        <v>0</v>
      </c>
      <c r="M7" s="3">
        <v>0</v>
      </c>
    </row>
    <row r="8" spans="1:13" x14ac:dyDescent="0.3">
      <c r="A8" s="1">
        <v>37</v>
      </c>
      <c r="B8" s="1" t="s">
        <v>51</v>
      </c>
      <c r="C8" s="1" t="s">
        <v>114</v>
      </c>
      <c r="D8" s="1">
        <v>7</v>
      </c>
      <c r="E8" s="1">
        <v>196</v>
      </c>
      <c r="F8" s="1">
        <v>26.9</v>
      </c>
      <c r="G8" s="1">
        <v>0</v>
      </c>
      <c r="H8" s="1">
        <v>0</v>
      </c>
      <c r="I8" s="1">
        <v>0</v>
      </c>
      <c r="J8" s="1">
        <v>5.54</v>
      </c>
      <c r="K8" s="1">
        <v>0</v>
      </c>
      <c r="L8" s="1">
        <v>0</v>
      </c>
      <c r="M8" s="1">
        <v>0</v>
      </c>
    </row>
    <row r="9" spans="1:13" x14ac:dyDescent="0.3">
      <c r="A9" s="3">
        <v>53</v>
      </c>
      <c r="B9" s="3" t="s">
        <v>83</v>
      </c>
      <c r="C9" s="3" t="s">
        <v>134</v>
      </c>
      <c r="D9" s="3">
        <v>7</v>
      </c>
      <c r="E9" s="3">
        <v>196</v>
      </c>
      <c r="F9" s="3">
        <v>0</v>
      </c>
      <c r="G9" s="3">
        <v>57.9</v>
      </c>
      <c r="H9" s="3">
        <v>0</v>
      </c>
      <c r="I9" s="3">
        <v>0</v>
      </c>
      <c r="J9" s="3">
        <v>0</v>
      </c>
      <c r="K9" s="3">
        <v>0</v>
      </c>
      <c r="L9" s="3">
        <v>74</v>
      </c>
      <c r="M9" s="3">
        <v>0</v>
      </c>
    </row>
    <row r="10" spans="1:13" x14ac:dyDescent="0.3">
      <c r="A10" s="1">
        <v>74</v>
      </c>
      <c r="B10" s="1" t="s">
        <v>106</v>
      </c>
      <c r="C10" s="1" t="s">
        <v>145</v>
      </c>
      <c r="D10" s="1">
        <v>7</v>
      </c>
      <c r="E10" s="1">
        <v>196</v>
      </c>
      <c r="F10" s="1">
        <v>0</v>
      </c>
      <c r="G10" s="1">
        <v>59.8</v>
      </c>
      <c r="H10" s="1">
        <v>0</v>
      </c>
      <c r="I10" s="1">
        <v>0</v>
      </c>
      <c r="J10" s="1">
        <v>0</v>
      </c>
      <c r="K10" s="1">
        <v>0</v>
      </c>
      <c r="L10" s="1">
        <v>81</v>
      </c>
      <c r="M10" s="1">
        <v>0</v>
      </c>
    </row>
    <row r="11" spans="1:13" x14ac:dyDescent="0.3">
      <c r="A11" s="3">
        <v>75</v>
      </c>
      <c r="B11" s="3" t="s">
        <v>106</v>
      </c>
      <c r="C11" s="3" t="s">
        <v>146</v>
      </c>
      <c r="D11" s="3">
        <v>7</v>
      </c>
      <c r="E11" s="3">
        <v>196</v>
      </c>
      <c r="F11" s="3">
        <v>0</v>
      </c>
      <c r="G11" s="3">
        <v>0</v>
      </c>
      <c r="H11" s="3">
        <v>95.9</v>
      </c>
      <c r="I11" s="3">
        <v>0</v>
      </c>
      <c r="J11" s="3">
        <v>5.49</v>
      </c>
      <c r="K11" s="3">
        <v>0</v>
      </c>
      <c r="L11" s="3">
        <v>0</v>
      </c>
      <c r="M11" s="3">
        <v>0</v>
      </c>
    </row>
    <row r="12" spans="1:13" x14ac:dyDescent="0.3">
      <c r="A12" s="1">
        <v>55</v>
      </c>
      <c r="B12" s="1" t="s">
        <v>83</v>
      </c>
      <c r="C12" s="1" t="s">
        <v>136</v>
      </c>
      <c r="D12" s="1">
        <v>11</v>
      </c>
      <c r="E12" s="1">
        <v>193</v>
      </c>
      <c r="F12" s="1">
        <v>0</v>
      </c>
      <c r="G12" s="1">
        <v>63</v>
      </c>
      <c r="H12" s="1">
        <v>0</v>
      </c>
      <c r="I12" s="1">
        <v>0</v>
      </c>
      <c r="J12" s="1">
        <v>5.74</v>
      </c>
      <c r="K12" s="1">
        <v>0</v>
      </c>
      <c r="L12" s="1">
        <v>0</v>
      </c>
      <c r="M12" s="1">
        <v>0</v>
      </c>
    </row>
    <row r="13" spans="1:13" x14ac:dyDescent="0.3">
      <c r="A13" s="3">
        <v>41</v>
      </c>
      <c r="B13" s="3" t="s">
        <v>51</v>
      </c>
      <c r="C13" s="3" t="s">
        <v>118</v>
      </c>
      <c r="D13" s="3">
        <v>12</v>
      </c>
      <c r="E13" s="3">
        <v>192</v>
      </c>
      <c r="F13" s="3">
        <v>0</v>
      </c>
      <c r="G13" s="3">
        <v>0</v>
      </c>
      <c r="H13" s="3">
        <v>104.2</v>
      </c>
      <c r="I13" s="3">
        <v>1.67</v>
      </c>
      <c r="J13" s="3">
        <v>0</v>
      </c>
      <c r="K13" s="3">
        <v>0</v>
      </c>
      <c r="L13" s="3">
        <v>0</v>
      </c>
      <c r="M13" s="3">
        <v>0</v>
      </c>
    </row>
    <row r="14" spans="1:13" x14ac:dyDescent="0.3">
      <c r="A14" s="1">
        <v>99</v>
      </c>
      <c r="B14" s="1" t="s">
        <v>52</v>
      </c>
      <c r="C14" s="1" t="s">
        <v>121</v>
      </c>
      <c r="D14" s="1">
        <v>12</v>
      </c>
      <c r="E14" s="1">
        <v>192</v>
      </c>
      <c r="F14" s="1">
        <v>0</v>
      </c>
      <c r="G14" s="1">
        <v>62.7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5.27</v>
      </c>
    </row>
    <row r="15" spans="1:13" x14ac:dyDescent="0.3">
      <c r="A15" s="3">
        <v>135</v>
      </c>
      <c r="B15" s="3" t="s">
        <v>71</v>
      </c>
      <c r="C15" s="3" t="s">
        <v>130</v>
      </c>
      <c r="D15" s="3">
        <v>12</v>
      </c>
      <c r="E15" s="3">
        <v>192</v>
      </c>
      <c r="F15" s="3">
        <v>0</v>
      </c>
      <c r="G15" s="3">
        <v>0</v>
      </c>
      <c r="H15" s="3">
        <v>97.1</v>
      </c>
      <c r="I15" s="3">
        <v>0</v>
      </c>
      <c r="J15" s="3">
        <v>5.22</v>
      </c>
      <c r="K15" s="3">
        <v>0</v>
      </c>
      <c r="L15" s="3">
        <v>0</v>
      </c>
      <c r="M15" s="3">
        <v>0</v>
      </c>
    </row>
    <row r="16" spans="1:13" x14ac:dyDescent="0.3">
      <c r="A16" s="1">
        <v>54</v>
      </c>
      <c r="B16" s="1" t="s">
        <v>83</v>
      </c>
      <c r="C16" s="1" t="s">
        <v>135</v>
      </c>
      <c r="D16" s="1">
        <v>12</v>
      </c>
      <c r="E16" s="1">
        <v>192</v>
      </c>
      <c r="F16" s="1">
        <v>27.1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70</v>
      </c>
      <c r="M16" s="1">
        <v>0</v>
      </c>
    </row>
    <row r="17" spans="1:13" x14ac:dyDescent="0.3">
      <c r="A17" s="3">
        <v>78</v>
      </c>
      <c r="B17" s="3" t="s">
        <v>106</v>
      </c>
      <c r="C17" s="3" t="s">
        <v>149</v>
      </c>
      <c r="D17" s="3">
        <v>12</v>
      </c>
      <c r="E17" s="3">
        <v>192</v>
      </c>
      <c r="F17" s="3">
        <v>28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6.43</v>
      </c>
    </row>
    <row r="18" spans="1:13" x14ac:dyDescent="0.3">
      <c r="A18" s="1">
        <v>10</v>
      </c>
      <c r="B18" s="1" t="s">
        <v>64</v>
      </c>
      <c r="C18" s="1" t="s">
        <v>125</v>
      </c>
      <c r="D18" s="1">
        <v>17</v>
      </c>
      <c r="E18" s="1">
        <v>191</v>
      </c>
      <c r="F18" s="1">
        <v>27.5</v>
      </c>
      <c r="G18" s="1">
        <v>0</v>
      </c>
      <c r="H18" s="1">
        <v>0</v>
      </c>
      <c r="I18" s="1">
        <v>0</v>
      </c>
      <c r="J18" s="1">
        <v>5.25</v>
      </c>
      <c r="K18" s="1">
        <v>0</v>
      </c>
      <c r="L18" s="1">
        <v>0</v>
      </c>
      <c r="M18" s="1">
        <v>0</v>
      </c>
    </row>
    <row r="19" spans="1:13" x14ac:dyDescent="0.3">
      <c r="A19" s="3">
        <v>56</v>
      </c>
      <c r="B19" s="3" t="s">
        <v>83</v>
      </c>
      <c r="C19" s="3" t="s">
        <v>137</v>
      </c>
      <c r="D19" s="3">
        <v>17</v>
      </c>
      <c r="E19" s="3">
        <v>191</v>
      </c>
      <c r="F19" s="3">
        <v>0</v>
      </c>
      <c r="G19" s="3">
        <v>0</v>
      </c>
      <c r="H19" s="3">
        <v>114.7</v>
      </c>
      <c r="I19" s="3">
        <v>0</v>
      </c>
      <c r="J19" s="3">
        <v>0</v>
      </c>
      <c r="K19" s="3">
        <v>0</v>
      </c>
      <c r="L19" s="3">
        <v>0</v>
      </c>
      <c r="M19" s="3">
        <v>5.29</v>
      </c>
    </row>
    <row r="20" spans="1:13" x14ac:dyDescent="0.3">
      <c r="A20" s="1">
        <v>151</v>
      </c>
      <c r="B20" s="1" t="s">
        <v>94</v>
      </c>
      <c r="C20" s="1" t="s">
        <v>138</v>
      </c>
      <c r="D20" s="1">
        <v>17</v>
      </c>
      <c r="E20" s="1">
        <v>191</v>
      </c>
      <c r="F20" s="1">
        <v>0</v>
      </c>
      <c r="G20" s="1">
        <v>64.599999999999994</v>
      </c>
      <c r="H20" s="1">
        <v>0</v>
      </c>
      <c r="I20" s="1">
        <v>0</v>
      </c>
      <c r="J20" s="1">
        <v>0</v>
      </c>
      <c r="K20" s="1">
        <v>0</v>
      </c>
      <c r="L20" s="1">
        <v>82</v>
      </c>
      <c r="M20" s="1">
        <v>0</v>
      </c>
    </row>
    <row r="21" spans="1:13" x14ac:dyDescent="0.3">
      <c r="A21" s="3">
        <v>77</v>
      </c>
      <c r="B21" s="3" t="s">
        <v>106</v>
      </c>
      <c r="C21" s="3" t="s">
        <v>148</v>
      </c>
      <c r="D21" s="3">
        <v>17</v>
      </c>
      <c r="E21" s="3">
        <v>191</v>
      </c>
      <c r="F21" s="3">
        <v>27.8</v>
      </c>
      <c r="G21" s="3">
        <v>0</v>
      </c>
      <c r="H21" s="3">
        <v>0</v>
      </c>
      <c r="I21" s="3">
        <v>0</v>
      </c>
      <c r="J21" s="3">
        <v>5.29</v>
      </c>
      <c r="K21" s="3">
        <v>0</v>
      </c>
      <c r="L21" s="3">
        <v>0</v>
      </c>
      <c r="M21" s="3">
        <v>0</v>
      </c>
    </row>
    <row r="22" spans="1:13" x14ac:dyDescent="0.3">
      <c r="A22" s="1">
        <v>98</v>
      </c>
      <c r="B22" s="1" t="s">
        <v>52</v>
      </c>
      <c r="C22" s="1" t="s">
        <v>120</v>
      </c>
      <c r="D22" s="1">
        <v>21</v>
      </c>
      <c r="E22" s="1">
        <v>190</v>
      </c>
      <c r="F22" s="1">
        <v>27.9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4.4800000000000004</v>
      </c>
    </row>
    <row r="23" spans="1:13" x14ac:dyDescent="0.3">
      <c r="A23" s="3">
        <v>76</v>
      </c>
      <c r="B23" s="3" t="s">
        <v>106</v>
      </c>
      <c r="C23" s="3" t="s">
        <v>147</v>
      </c>
      <c r="D23" s="3">
        <v>21</v>
      </c>
      <c r="E23" s="3">
        <v>190</v>
      </c>
      <c r="F23" s="3">
        <v>0</v>
      </c>
      <c r="G23" s="3">
        <v>63.4</v>
      </c>
      <c r="H23" s="3">
        <v>0</v>
      </c>
      <c r="I23" s="3">
        <v>0</v>
      </c>
      <c r="J23" s="3">
        <v>0</v>
      </c>
      <c r="K23" s="3">
        <v>35</v>
      </c>
      <c r="L23" s="3">
        <v>0</v>
      </c>
      <c r="M23" s="3">
        <v>0</v>
      </c>
    </row>
    <row r="24" spans="1:13" x14ac:dyDescent="0.3">
      <c r="A24" s="1">
        <v>12</v>
      </c>
      <c r="B24" s="1" t="s">
        <v>64</v>
      </c>
      <c r="C24" s="1" t="s">
        <v>127</v>
      </c>
      <c r="D24" s="1">
        <v>23</v>
      </c>
      <c r="E24" s="1">
        <v>189</v>
      </c>
      <c r="F24" s="1">
        <v>29.3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76</v>
      </c>
      <c r="M24" s="1">
        <v>0</v>
      </c>
    </row>
    <row r="25" spans="1:13" x14ac:dyDescent="0.3">
      <c r="A25" s="3">
        <v>51</v>
      </c>
      <c r="B25" s="3" t="s">
        <v>83</v>
      </c>
      <c r="C25" s="3" t="s">
        <v>133</v>
      </c>
      <c r="D25" s="3">
        <v>23</v>
      </c>
      <c r="E25" s="3">
        <v>189</v>
      </c>
      <c r="F25" s="3">
        <v>29.3</v>
      </c>
      <c r="G25" s="3">
        <v>0</v>
      </c>
      <c r="H25" s="3">
        <v>0</v>
      </c>
      <c r="I25" s="3">
        <v>1.91</v>
      </c>
      <c r="J25" s="3">
        <v>0</v>
      </c>
      <c r="K25" s="3">
        <v>0</v>
      </c>
      <c r="L25" s="3">
        <v>0</v>
      </c>
      <c r="M25" s="3">
        <v>0</v>
      </c>
    </row>
    <row r="26" spans="1:13" x14ac:dyDescent="0.3">
      <c r="A26" s="1">
        <v>133</v>
      </c>
      <c r="B26" s="1" t="s">
        <v>71</v>
      </c>
      <c r="C26" s="1" t="s">
        <v>128</v>
      </c>
      <c r="D26" s="1">
        <v>25</v>
      </c>
      <c r="E26" s="1">
        <v>188</v>
      </c>
      <c r="F26" s="1">
        <v>0</v>
      </c>
      <c r="G26" s="1">
        <v>63.3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3.62</v>
      </c>
    </row>
    <row r="27" spans="1:13" x14ac:dyDescent="0.3">
      <c r="A27" s="3">
        <v>154</v>
      </c>
      <c r="B27" s="3" t="s">
        <v>94</v>
      </c>
      <c r="C27" s="3" t="s">
        <v>141</v>
      </c>
      <c r="D27" s="3">
        <v>25</v>
      </c>
      <c r="E27" s="3">
        <v>188</v>
      </c>
      <c r="F27" s="3">
        <v>0</v>
      </c>
      <c r="G27" s="3">
        <v>0</v>
      </c>
      <c r="H27" s="3">
        <v>105.4</v>
      </c>
      <c r="I27" s="3">
        <v>0</v>
      </c>
      <c r="J27" s="3">
        <v>5.12</v>
      </c>
      <c r="K27" s="3">
        <v>0</v>
      </c>
      <c r="L27" s="3">
        <v>0</v>
      </c>
      <c r="M27" s="3">
        <v>0</v>
      </c>
    </row>
    <row r="28" spans="1:13" x14ac:dyDescent="0.3">
      <c r="A28" s="1">
        <v>38</v>
      </c>
      <c r="B28" s="1" t="s">
        <v>51</v>
      </c>
      <c r="C28" s="1" t="s">
        <v>115</v>
      </c>
      <c r="D28" s="1">
        <v>27</v>
      </c>
      <c r="E28" s="1">
        <v>186</v>
      </c>
      <c r="F28" s="1">
        <v>0</v>
      </c>
      <c r="G28" s="1">
        <v>64.900000000000006</v>
      </c>
      <c r="H28" s="1">
        <v>0</v>
      </c>
      <c r="I28" s="1">
        <v>0</v>
      </c>
      <c r="J28" s="1">
        <v>0</v>
      </c>
      <c r="K28" s="1">
        <v>0</v>
      </c>
      <c r="L28" s="1">
        <v>73</v>
      </c>
      <c r="M28" s="1">
        <v>0</v>
      </c>
    </row>
    <row r="29" spans="1:13" x14ac:dyDescent="0.3">
      <c r="A29" s="3">
        <v>101</v>
      </c>
      <c r="B29" s="3" t="s">
        <v>52</v>
      </c>
      <c r="C29" s="3" t="s">
        <v>123</v>
      </c>
      <c r="D29" s="3">
        <v>27</v>
      </c>
      <c r="E29" s="3">
        <v>186</v>
      </c>
      <c r="F29" s="3">
        <v>0</v>
      </c>
      <c r="G29" s="3">
        <v>0</v>
      </c>
      <c r="H29" s="3">
        <v>110.7</v>
      </c>
      <c r="I29" s="3">
        <v>1.48</v>
      </c>
      <c r="J29" s="3">
        <v>0</v>
      </c>
      <c r="K29" s="3">
        <v>0</v>
      </c>
      <c r="L29" s="3">
        <v>0</v>
      </c>
      <c r="M29" s="3">
        <v>0</v>
      </c>
    </row>
    <row r="30" spans="1:13" x14ac:dyDescent="0.3">
      <c r="A30" s="1">
        <v>155</v>
      </c>
      <c r="B30" s="1" t="s">
        <v>94</v>
      </c>
      <c r="C30" s="1" t="s">
        <v>142</v>
      </c>
      <c r="D30" s="1">
        <v>27</v>
      </c>
      <c r="E30" s="1">
        <v>186</v>
      </c>
      <c r="F30" s="1">
        <v>29.4</v>
      </c>
      <c r="G30" s="1">
        <v>0</v>
      </c>
      <c r="H30" s="1">
        <v>0</v>
      </c>
      <c r="I30" s="1">
        <v>1.88</v>
      </c>
      <c r="J30" s="1">
        <v>0</v>
      </c>
      <c r="K30" s="1">
        <v>0</v>
      </c>
      <c r="L30" s="1">
        <v>0</v>
      </c>
      <c r="M30" s="1">
        <v>0</v>
      </c>
    </row>
    <row r="31" spans="1:13" x14ac:dyDescent="0.3">
      <c r="A31" s="3">
        <v>40</v>
      </c>
      <c r="B31" s="3" t="s">
        <v>51</v>
      </c>
      <c r="C31" s="3" t="s">
        <v>117</v>
      </c>
      <c r="D31" s="3">
        <v>30</v>
      </c>
      <c r="E31" s="3">
        <v>184</v>
      </c>
      <c r="F31" s="3">
        <v>29.2</v>
      </c>
      <c r="G31" s="3">
        <v>0</v>
      </c>
      <c r="H31" s="3">
        <v>0</v>
      </c>
      <c r="I31" s="3">
        <v>0</v>
      </c>
      <c r="J31" s="3">
        <v>4.97</v>
      </c>
      <c r="K31" s="3">
        <v>0</v>
      </c>
      <c r="L31" s="3">
        <v>0</v>
      </c>
      <c r="M31" s="3">
        <v>0</v>
      </c>
    </row>
    <row r="32" spans="1:13" x14ac:dyDescent="0.3">
      <c r="A32" s="1">
        <v>134</v>
      </c>
      <c r="B32" s="1" t="s">
        <v>71</v>
      </c>
      <c r="C32" s="1" t="s">
        <v>129</v>
      </c>
      <c r="D32" s="1">
        <v>30</v>
      </c>
      <c r="E32" s="1">
        <v>184</v>
      </c>
      <c r="F32" s="1">
        <v>32.799999999999997</v>
      </c>
      <c r="G32" s="1">
        <v>0</v>
      </c>
      <c r="H32" s="1">
        <v>0</v>
      </c>
      <c r="I32" s="1">
        <v>0</v>
      </c>
      <c r="J32" s="1">
        <v>0</v>
      </c>
      <c r="K32" s="1">
        <v>25</v>
      </c>
      <c r="L32" s="1">
        <v>0</v>
      </c>
      <c r="M32" s="1">
        <v>0</v>
      </c>
    </row>
    <row r="33" spans="1:13" x14ac:dyDescent="0.3">
      <c r="A33" s="3">
        <v>136</v>
      </c>
      <c r="B33" s="3" t="s">
        <v>71</v>
      </c>
      <c r="C33" s="3" t="s">
        <v>131</v>
      </c>
      <c r="D33" s="3">
        <v>30</v>
      </c>
      <c r="E33" s="3">
        <v>184</v>
      </c>
      <c r="F33" s="3">
        <v>0</v>
      </c>
      <c r="G33" s="3">
        <v>67.2</v>
      </c>
      <c r="H33" s="3">
        <v>0</v>
      </c>
      <c r="I33" s="3">
        <v>1.64</v>
      </c>
      <c r="J33" s="3">
        <v>0</v>
      </c>
      <c r="K33" s="3">
        <v>0</v>
      </c>
      <c r="L33" s="3">
        <v>0</v>
      </c>
      <c r="M33" s="3">
        <v>0</v>
      </c>
    </row>
    <row r="34" spans="1:13" x14ac:dyDescent="0.3">
      <c r="A34" s="1">
        <v>138</v>
      </c>
      <c r="B34" s="1" t="s">
        <v>71</v>
      </c>
      <c r="C34" s="1" t="s">
        <v>132</v>
      </c>
      <c r="D34" s="1">
        <v>33</v>
      </c>
      <c r="E34" s="1">
        <v>183</v>
      </c>
      <c r="F34" s="1">
        <v>30.4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70</v>
      </c>
      <c r="M34" s="1">
        <v>0</v>
      </c>
    </row>
    <row r="35" spans="1:13" x14ac:dyDescent="0.3">
      <c r="A35" s="3">
        <v>11</v>
      </c>
      <c r="B35" s="3" t="s">
        <v>64</v>
      </c>
      <c r="C35" s="3" t="s">
        <v>126</v>
      </c>
      <c r="D35" s="3">
        <v>34</v>
      </c>
      <c r="E35" s="3">
        <v>181</v>
      </c>
      <c r="F35" s="3">
        <v>0</v>
      </c>
      <c r="G35" s="3">
        <v>70</v>
      </c>
      <c r="H35" s="3">
        <v>0</v>
      </c>
      <c r="I35" s="3">
        <v>1.55</v>
      </c>
      <c r="J35" s="3">
        <v>0</v>
      </c>
      <c r="K35" s="3">
        <v>0</v>
      </c>
      <c r="L35" s="3">
        <v>0</v>
      </c>
      <c r="M35" s="3">
        <v>0</v>
      </c>
    </row>
    <row r="36" spans="1:13" x14ac:dyDescent="0.3">
      <c r="A36" s="1">
        <v>100</v>
      </c>
      <c r="B36" s="1" t="s">
        <v>52</v>
      </c>
      <c r="C36" s="1" t="s">
        <v>122</v>
      </c>
      <c r="D36" s="1">
        <v>35</v>
      </c>
      <c r="E36" s="1">
        <v>96</v>
      </c>
      <c r="F36" s="1">
        <v>0</v>
      </c>
      <c r="G36" s="1">
        <v>61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</row>
    <row r="37" spans="1:13" x14ac:dyDescent="0.3">
      <c r="A37" s="3">
        <v>102</v>
      </c>
      <c r="B37" s="3" t="s">
        <v>52</v>
      </c>
      <c r="C37" s="3" t="s">
        <v>124</v>
      </c>
      <c r="D37" s="3">
        <v>36</v>
      </c>
      <c r="E37" s="3">
        <v>94</v>
      </c>
      <c r="F37" s="3">
        <v>0</v>
      </c>
      <c r="G37" s="3">
        <v>0</v>
      </c>
      <c r="H37" s="3">
        <v>0</v>
      </c>
      <c r="I37" s="3">
        <v>1.61</v>
      </c>
      <c r="J37" s="3">
        <v>0</v>
      </c>
      <c r="K37" s="3">
        <v>0</v>
      </c>
      <c r="L37" s="3">
        <v>0</v>
      </c>
      <c r="M37" s="3">
        <v>0</v>
      </c>
    </row>
  </sheetData>
  <autoFilter ref="A1:M37" xr:uid="{C4EDCF43-7D8D-4EEA-96DE-C66A6183CC8A}">
    <sortState xmlns:xlrd2="http://schemas.microsoft.com/office/spreadsheetml/2017/richdata2" ref="A2:M37">
      <sortCondition ref="D1:D3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Club</vt:lpstr>
      <vt:lpstr>Athlete</vt:lpstr>
      <vt:lpstr>Event</vt:lpstr>
      <vt:lpstr>Track Results</vt:lpstr>
      <vt:lpstr>Field Results</vt:lpstr>
      <vt:lpstr>Relay Results</vt:lpstr>
      <vt:lpstr>Club Results</vt:lpstr>
      <vt:lpstr>Athlete Scores</vt:lpstr>
      <vt:lpstr>Athlete Results</vt:lpstr>
      <vt:lpstr>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Andrews</dc:creator>
  <cp:lastModifiedBy>Thomas Andrews</cp:lastModifiedBy>
  <cp:lastPrinted>2020-04-21T14:04:46Z</cp:lastPrinted>
  <dcterms:created xsi:type="dcterms:W3CDTF">2020-02-01T13:13:33Z</dcterms:created>
  <dcterms:modified xsi:type="dcterms:W3CDTF">2022-01-23T16:21:16Z</dcterms:modified>
</cp:coreProperties>
</file>