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\Documents\Sportshall\Sportshall 20-11-2022\"/>
    </mc:Choice>
  </mc:AlternateContent>
  <xr:revisionPtr revIDLastSave="0" documentId="13_ncr:1_{B5F2588D-3E83-4755-95C6-3F4A4F266BBD}" xr6:coauthVersionLast="47" xr6:coauthVersionMax="47" xr10:uidLastSave="{00000000-0000-0000-0000-000000000000}"/>
  <bookViews>
    <workbookView xWindow="-108" yWindow="-108" windowWidth="23256" windowHeight="12456" firstSheet="6" activeTab="6" xr2:uid="{DB3738B7-BD00-4B87-8A0B-05E52ACB1731}"/>
  </bookViews>
  <sheets>
    <sheet name="Club" sheetId="1" state="hidden" r:id="rId1"/>
    <sheet name="Athlete" sheetId="2" state="hidden" r:id="rId2"/>
    <sheet name="Event" sheetId="3" state="hidden" r:id="rId3"/>
    <sheet name="Track Results" sheetId="4" state="hidden" r:id="rId4"/>
    <sheet name="Field Results" sheetId="5" state="hidden" r:id="rId5"/>
    <sheet name="Relay Results" sheetId="6" state="hidden" r:id="rId6"/>
    <sheet name="Club Results" sheetId="7" r:id="rId7"/>
    <sheet name="Athlete Scores" sheetId="10" r:id="rId8"/>
    <sheet name="Athlete Results" sheetId="8" r:id="rId9"/>
    <sheet name="Fees" sheetId="11" state="hidden" r:id="rId10"/>
  </sheets>
  <definedNames>
    <definedName name="_xlnm._FilterDatabase" localSheetId="8" hidden="1">'Athlete Results'!$A$1:$K$28</definedName>
    <definedName name="_xlnm._FilterDatabase" localSheetId="7" hidden="1">'Athlete Scores'!$A$1:$K$28</definedName>
    <definedName name="_xlnm._FilterDatabase" localSheetId="0" hidden="1">Club!$A$1:$A$25</definedName>
    <definedName name="_xlnm._FilterDatabase" localSheetId="6" hidden="1">'Club Results'!$A$1:$K$7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1" l="1"/>
  <c r="C3" i="11" s="1"/>
  <c r="B4" i="11"/>
  <c r="C4" i="11" s="1"/>
  <c r="B5" i="11"/>
  <c r="C5" i="11" s="1"/>
  <c r="B6" i="11"/>
  <c r="C6" i="11" s="1"/>
  <c r="B7" i="11"/>
  <c r="C7" i="11" s="1"/>
  <c r="F25" i="4"/>
  <c r="D25" i="4"/>
  <c r="E25" i="4"/>
  <c r="F24" i="4"/>
  <c r="D24" i="4"/>
  <c r="E24" i="4"/>
  <c r="F23" i="4"/>
  <c r="D23" i="4"/>
  <c r="E23" i="4"/>
  <c r="F22" i="4"/>
  <c r="D22" i="4"/>
  <c r="E22" i="4"/>
  <c r="F21" i="4"/>
  <c r="D21" i="4"/>
  <c r="E21" i="4"/>
  <c r="F20" i="4"/>
  <c r="D20" i="4"/>
  <c r="E20" i="4"/>
  <c r="F19" i="4"/>
  <c r="D19" i="4"/>
  <c r="E19" i="4"/>
  <c r="F18" i="4"/>
  <c r="D18" i="4"/>
  <c r="E18" i="4"/>
  <c r="F17" i="4"/>
  <c r="D17" i="4"/>
  <c r="E17" i="4"/>
  <c r="F16" i="4"/>
  <c r="D16" i="4"/>
  <c r="E16" i="4"/>
  <c r="F15" i="4"/>
  <c r="D15" i="4"/>
  <c r="E15" i="4"/>
  <c r="D14" i="4"/>
  <c r="F14" i="4"/>
  <c r="E14" i="4"/>
  <c r="F12" i="4"/>
  <c r="D12" i="4"/>
  <c r="E12" i="4"/>
  <c r="F11" i="4"/>
  <c r="D11" i="4"/>
  <c r="E11" i="4"/>
  <c r="F10" i="4"/>
  <c r="D10" i="4"/>
  <c r="E10" i="4"/>
  <c r="F9" i="4"/>
  <c r="D9" i="4"/>
  <c r="E9" i="4"/>
  <c r="F8" i="4"/>
  <c r="D8" i="4"/>
  <c r="E8" i="4"/>
  <c r="F7" i="4"/>
  <c r="D7" i="4"/>
  <c r="E7" i="4"/>
  <c r="F6" i="4"/>
  <c r="D6" i="4"/>
  <c r="E6" i="4"/>
  <c r="F5" i="4"/>
  <c r="D5" i="4"/>
  <c r="E5" i="4"/>
  <c r="F4" i="4"/>
  <c r="D4" i="4"/>
  <c r="E4" i="4"/>
  <c r="F3" i="4"/>
  <c r="D3" i="4"/>
  <c r="E3" i="4"/>
  <c r="D2" i="4"/>
  <c r="F50" i="5"/>
  <c r="D50" i="5"/>
  <c r="E50" i="5" s="1"/>
  <c r="F49" i="5"/>
  <c r="D49" i="5"/>
  <c r="E49" i="5"/>
  <c r="F48" i="5"/>
  <c r="D48" i="5"/>
  <c r="E48" i="5"/>
  <c r="F47" i="5"/>
  <c r="D47" i="5"/>
  <c r="E47" i="5"/>
  <c r="F46" i="5"/>
  <c r="D46" i="5"/>
  <c r="E46" i="5"/>
  <c r="F45" i="5"/>
  <c r="D45" i="5"/>
  <c r="E45" i="5" s="1"/>
  <c r="F44" i="5"/>
  <c r="D44" i="5"/>
  <c r="E44" i="5" s="1"/>
  <c r="F43" i="5"/>
  <c r="D43" i="5"/>
  <c r="E43" i="5"/>
  <c r="F42" i="5"/>
  <c r="D42" i="5"/>
  <c r="E42" i="5" s="1"/>
  <c r="F41" i="5"/>
  <c r="D41" i="5"/>
  <c r="E41" i="5" s="1"/>
  <c r="F40" i="5"/>
  <c r="D40" i="5"/>
  <c r="E40" i="5" s="1"/>
  <c r="D39" i="5"/>
  <c r="F39" i="5"/>
  <c r="E39" i="5"/>
  <c r="F37" i="5"/>
  <c r="D37" i="5"/>
  <c r="E37" i="5"/>
  <c r="F36" i="5"/>
  <c r="D36" i="5"/>
  <c r="E36" i="5" s="1"/>
  <c r="F35" i="5"/>
  <c r="D35" i="5"/>
  <c r="E35" i="5" s="1"/>
  <c r="F34" i="5"/>
  <c r="D34" i="5"/>
  <c r="E34" i="5"/>
  <c r="F33" i="5"/>
  <c r="D33" i="5"/>
  <c r="E33" i="5"/>
  <c r="F32" i="5"/>
  <c r="D32" i="5"/>
  <c r="E32" i="5"/>
  <c r="F31" i="5"/>
  <c r="D31" i="5"/>
  <c r="E31" i="5" s="1"/>
  <c r="F30" i="5"/>
  <c r="D30" i="5"/>
  <c r="E30" i="5" s="1"/>
  <c r="D29" i="5"/>
  <c r="F29" i="5"/>
  <c r="E29" i="5"/>
  <c r="F27" i="5"/>
  <c r="D27" i="5"/>
  <c r="E27" i="5" s="1"/>
  <c r="F26" i="5"/>
  <c r="D26" i="5"/>
  <c r="E26" i="5" s="1"/>
  <c r="F25" i="5"/>
  <c r="D25" i="5"/>
  <c r="E25" i="5"/>
  <c r="F24" i="5"/>
  <c r="D24" i="5"/>
  <c r="E24" i="5"/>
  <c r="F23" i="5"/>
  <c r="D23" i="5"/>
  <c r="E23" i="5"/>
  <c r="F22" i="5"/>
  <c r="D22" i="5"/>
  <c r="E22" i="5" s="1"/>
  <c r="F21" i="5"/>
  <c r="D21" i="5"/>
  <c r="E21" i="5" s="1"/>
  <c r="F20" i="5"/>
  <c r="D20" i="5"/>
  <c r="E20" i="5"/>
  <c r="F19" i="5"/>
  <c r="D19" i="5"/>
  <c r="E19" i="5" s="1"/>
  <c r="F18" i="5"/>
  <c r="D18" i="5"/>
  <c r="E18" i="5" s="1"/>
  <c r="F17" i="5"/>
  <c r="D17" i="5"/>
  <c r="E17" i="5"/>
  <c r="F16" i="5"/>
  <c r="D16" i="5"/>
  <c r="E16" i="5"/>
  <c r="F15" i="5"/>
  <c r="D15" i="5"/>
  <c r="E15" i="5"/>
  <c r="D14" i="5"/>
  <c r="E14" i="5" s="1"/>
  <c r="F14" i="5"/>
  <c r="F12" i="5"/>
  <c r="D12" i="5"/>
  <c r="E12" i="5" s="1"/>
  <c r="F11" i="5"/>
  <c r="D11" i="5"/>
  <c r="E11" i="5"/>
  <c r="F10" i="5"/>
  <c r="D10" i="5"/>
  <c r="E10" i="5" s="1"/>
  <c r="F9" i="5"/>
  <c r="D9" i="5"/>
  <c r="E9" i="5" s="1"/>
  <c r="F8" i="5"/>
  <c r="D8" i="5"/>
  <c r="E8" i="5"/>
  <c r="F7" i="5"/>
  <c r="D7" i="5"/>
  <c r="E7" i="5"/>
  <c r="F6" i="5"/>
  <c r="D6" i="5"/>
  <c r="E6" i="5"/>
  <c r="F5" i="5"/>
  <c r="D5" i="5"/>
  <c r="E5" i="5" s="1"/>
  <c r="F4" i="5"/>
  <c r="D4" i="5"/>
  <c r="E4" i="5" s="1"/>
  <c r="F3" i="5"/>
  <c r="D3" i="5"/>
  <c r="E3" i="5"/>
  <c r="D2" i="5"/>
  <c r="E2" i="5" s="1"/>
  <c r="E2" i="4"/>
  <c r="B2" i="11"/>
  <c r="C2" i="11" s="1"/>
  <c r="F2" i="4"/>
  <c r="F2" i="5"/>
</calcChain>
</file>

<file path=xl/sharedStrings.xml><?xml version="1.0" encoding="utf-8"?>
<sst xmlns="http://schemas.openxmlformats.org/spreadsheetml/2006/main" count="376" uniqueCount="123">
  <si>
    <t>Club Name</t>
  </si>
  <si>
    <t>First Name</t>
  </si>
  <si>
    <t>Last Name</t>
  </si>
  <si>
    <t>Event Name</t>
  </si>
  <si>
    <t>Athlete ID</t>
  </si>
  <si>
    <t>2LAP</t>
  </si>
  <si>
    <t>4LAP</t>
  </si>
  <si>
    <t>6LAP</t>
  </si>
  <si>
    <t>SHOT</t>
  </si>
  <si>
    <t>4X2LAP</t>
  </si>
  <si>
    <t>Event Type</t>
  </si>
  <si>
    <t>Track</t>
  </si>
  <si>
    <t>Field</t>
  </si>
  <si>
    <t>Relay</t>
  </si>
  <si>
    <t>Time (s)</t>
  </si>
  <si>
    <t>Measurement</t>
  </si>
  <si>
    <t>VJ</t>
  </si>
  <si>
    <t>TJ</t>
  </si>
  <si>
    <t>SB</t>
  </si>
  <si>
    <t>LJ</t>
  </si>
  <si>
    <t>PAAR</t>
  </si>
  <si>
    <t>OBSTACLE</t>
  </si>
  <si>
    <t>Club</t>
  </si>
  <si>
    <t>Total Score</t>
  </si>
  <si>
    <t>Position</t>
  </si>
  <si>
    <t>Points</t>
  </si>
  <si>
    <t>Place</t>
  </si>
  <si>
    <t>Name</t>
  </si>
  <si>
    <t>LJ (m)</t>
  </si>
  <si>
    <t>TJ (m)</t>
  </si>
  <si>
    <t>SB (#)</t>
  </si>
  <si>
    <t>SHOT (m)</t>
  </si>
  <si>
    <t>2LAP (s)</t>
  </si>
  <si>
    <t>4LAP (s)</t>
  </si>
  <si>
    <t>Athlete Number</t>
  </si>
  <si>
    <t>Number of Athletes</t>
  </si>
  <si>
    <t>Fee</t>
  </si>
  <si>
    <t>CADAC</t>
  </si>
  <si>
    <t>DANIEL</t>
  </si>
  <si>
    <t>ADJOVI</t>
  </si>
  <si>
    <t>HAYDEN</t>
  </si>
  <si>
    <t>USHER</t>
  </si>
  <si>
    <t>OLIVER</t>
  </si>
  <si>
    <t>BARNEY</t>
  </si>
  <si>
    <t>TELEMACHUS</t>
  </si>
  <si>
    <t>CRICHLOW</t>
  </si>
  <si>
    <t>TOBY</t>
  </si>
  <si>
    <t>GIBSON</t>
  </si>
  <si>
    <t>JOSHUA</t>
  </si>
  <si>
    <t>PONERT</t>
  </si>
  <si>
    <t>DMV</t>
  </si>
  <si>
    <t>WimbColl</t>
  </si>
  <si>
    <t>Michael</t>
  </si>
  <si>
    <t>Kayondo</t>
  </si>
  <si>
    <t>Vincent</t>
  </si>
  <si>
    <t>Glick</t>
  </si>
  <si>
    <t>Waverley Harriers Iran</t>
  </si>
  <si>
    <t xml:space="preserve">Josh </t>
  </si>
  <si>
    <t>Picken</t>
  </si>
  <si>
    <t>Ollie</t>
  </si>
  <si>
    <t>Jermy</t>
  </si>
  <si>
    <t xml:space="preserve">Sam </t>
  </si>
  <si>
    <t>McWilliam</t>
  </si>
  <si>
    <t>Ryan</t>
  </si>
  <si>
    <t>Smith</t>
  </si>
  <si>
    <t>Harry</t>
  </si>
  <si>
    <t>Roberts</t>
  </si>
  <si>
    <t>HHH</t>
  </si>
  <si>
    <t>ZICO</t>
  </si>
  <si>
    <t>BLAKE</t>
  </si>
  <si>
    <t>JOSEPH</t>
  </si>
  <si>
    <t>JOHNSON-COLE</t>
  </si>
  <si>
    <t xml:space="preserve">JON </t>
  </si>
  <si>
    <t xml:space="preserve">GOLDSTON </t>
  </si>
  <si>
    <t>Maison</t>
  </si>
  <si>
    <t xml:space="preserve">DILLON </t>
  </si>
  <si>
    <t xml:space="preserve">JORDAN </t>
  </si>
  <si>
    <t xml:space="preserve">EBANKS </t>
  </si>
  <si>
    <t xml:space="preserve">BRANDON </t>
  </si>
  <si>
    <t xml:space="preserve">MAY </t>
  </si>
  <si>
    <t>E&amp;E</t>
  </si>
  <si>
    <t>Callum</t>
  </si>
  <si>
    <t>Yates</t>
  </si>
  <si>
    <t>GGAC</t>
  </si>
  <si>
    <t>Oscar</t>
  </si>
  <si>
    <t>Flood</t>
  </si>
  <si>
    <t>Kai</t>
  </si>
  <si>
    <t>Giles</t>
  </si>
  <si>
    <t>Isaac</t>
  </si>
  <si>
    <t>Boden</t>
  </si>
  <si>
    <t>Jackson</t>
  </si>
  <si>
    <t>Jacob</t>
  </si>
  <si>
    <t>McGrath</t>
  </si>
  <si>
    <t>George</t>
  </si>
  <si>
    <t>Taylor</t>
  </si>
  <si>
    <t>Jake</t>
  </si>
  <si>
    <t>DANIEL ADJOVI</t>
  </si>
  <si>
    <t>HAYDEN USHER</t>
  </si>
  <si>
    <t>OLIVER BARNEY</t>
  </si>
  <si>
    <t>TELEMACHUS CRICHLOW</t>
  </si>
  <si>
    <t>TOBY GIBSON</t>
  </si>
  <si>
    <t>JOSHUA PONERT</t>
  </si>
  <si>
    <t>Michael Kayondo</t>
  </si>
  <si>
    <t>Vincent Glick</t>
  </si>
  <si>
    <t>Josh  Picken</t>
  </si>
  <si>
    <t>Ollie Jermy</t>
  </si>
  <si>
    <t>Sam  McWilliam</t>
  </si>
  <si>
    <t>Ryan Smith</t>
  </si>
  <si>
    <t>Harry Roberts</t>
  </si>
  <si>
    <t>Jake Picken</t>
  </si>
  <si>
    <t>ZICO BLAKE</t>
  </si>
  <si>
    <t>JOSEPH JOHNSON-COLE</t>
  </si>
  <si>
    <t xml:space="preserve">JON  GOLDSTON </t>
  </si>
  <si>
    <t xml:space="preserve">Maison DILLON </t>
  </si>
  <si>
    <t xml:space="preserve">JORDAN  EBANKS </t>
  </si>
  <si>
    <t xml:space="preserve">BRANDON  MAY </t>
  </si>
  <si>
    <t>Callum Yates</t>
  </si>
  <si>
    <t>Oscar Flood</t>
  </si>
  <si>
    <t>Kai Giles</t>
  </si>
  <si>
    <t>Isaac Boden</t>
  </si>
  <si>
    <t>Sam  Jackson</t>
  </si>
  <si>
    <t>Jacob McGrath</t>
  </si>
  <si>
    <t>George Taylor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</si>
</sst>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£&quot;#,##0.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43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2" fillId="2" borderId="1" xfId="2" applyBorder="1"/>
    <xf numFmtId="0" fontId="2" fillId="3" borderId="1" xfId="3" applyBorder="1"/>
    <xf numFmtId="0" fontId="3" fillId="4" borderId="1" xfId="4" applyFont="1" applyBorder="1"/>
    <xf numFmtId="164" fontId="0" fillId="0" borderId="0" xfId="5" applyNumberFormat="1" applyFont="1"/>
    <xf numFmtId="0" fontId="4" fillId="0" borderId="0" xfId="0" applyFont="1"/>
    <xf numFmtId="2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6">
    <cellStyle name="20% - Accent1" xfId="2" builtinId="30"/>
    <cellStyle name="40% - Accent1" xfId="3" builtinId="31"/>
    <cellStyle name="60% - Accent1" xfId="4" builtinId="32"/>
    <cellStyle name="Comma" xfId="5" builtinId="3"/>
    <cellStyle name="Normal" xfId="0" builtinId="0"/>
    <cellStyle name="Normal 2" xfId="1" xr:uid="{5135BB9E-0CF9-4BC8-A62A-6C9E7F7845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932E3-BD2F-4CF5-90C8-CA2D309DCEF5}">
  <dimension ref="A1:A8"/>
  <sheetViews>
    <sheetView workbookViewId="0"/>
  </sheetViews>
  <sheetFormatPr defaultRowHeight="14.4" x14ac:dyDescent="0.3"/>
  <cols>
    <col min="1" max="1" width="22" bestFit="1" customWidth="1"/>
  </cols>
  <sheetData>
    <row r="1" spans="1:1" x14ac:dyDescent="0.3">
      <c r="A1" t="s">
        <v>0</v>
      </c>
    </row>
    <row r="2" spans="1:1" x14ac:dyDescent="0.3">
      <c r="A2" t="s">
        <v>37</v>
      </c>
    </row>
    <row r="3" spans="1:1" x14ac:dyDescent="0.3">
      <c r="A3" t="s">
        <v>50</v>
      </c>
    </row>
    <row r="4" spans="1:1" x14ac:dyDescent="0.3">
      <c r="A4" t="s">
        <v>51</v>
      </c>
    </row>
    <row r="5" spans="1:1" x14ac:dyDescent="0.3">
      <c r="A5" s="7" t="s">
        <v>56</v>
      </c>
    </row>
    <row r="6" spans="1:1" x14ac:dyDescent="0.3">
      <c r="A6" t="s">
        <v>67</v>
      </c>
    </row>
    <row r="7" spans="1:1" x14ac:dyDescent="0.3">
      <c r="A7" t="s">
        <v>80</v>
      </c>
    </row>
    <row r="8" spans="1:1" x14ac:dyDescent="0.3">
      <c r="A8" t="s">
        <v>83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B60AC-A39F-4B2E-8274-54828D212E3C}">
  <dimension ref="A1:C7"/>
  <sheetViews>
    <sheetView workbookViewId="0"/>
  </sheetViews>
  <sheetFormatPr defaultRowHeight="14.4" x14ac:dyDescent="0.3"/>
  <cols>
    <col min="1" max="1" width="19.44140625" bestFit="1" customWidth="1"/>
    <col min="2" max="2" width="17" bestFit="1" customWidth="1"/>
  </cols>
  <sheetData>
    <row r="1" spans="1:3" x14ac:dyDescent="0.3">
      <c r="A1" t="s">
        <v>22</v>
      </c>
      <c r="B1" t="s">
        <v>35</v>
      </c>
      <c r="C1" t="s">
        <v>36</v>
      </c>
    </row>
    <row r="2" spans="1:3" x14ac:dyDescent="0.3">
      <c r="A2" t="s">
        <v>37</v>
      </c>
      <c r="B2">
        <f>COUNTIFS(Athlete!B:B,Fees!A2)</f>
        <v>6</v>
      </c>
      <c r="C2" s="6">
        <f>B2*6</f>
        <v>36</v>
      </c>
    </row>
    <row r="3" spans="1:3" x14ac:dyDescent="0.3">
      <c r="A3" t="s">
        <v>51</v>
      </c>
      <c r="B3">
        <f>COUNTIFS(Athlete!B:B,Fees!A3)</f>
        <v>2</v>
      </c>
      <c r="C3" s="6">
        <f t="shared" ref="C3:C7" si="0">B3*6</f>
        <v>12</v>
      </c>
    </row>
    <row r="4" spans="1:3" x14ac:dyDescent="0.3">
      <c r="A4" s="7" t="s">
        <v>56</v>
      </c>
      <c r="B4">
        <f>COUNTIFS(Athlete!B:B,Fees!A4)</f>
        <v>6</v>
      </c>
      <c r="C4" s="6">
        <f t="shared" si="0"/>
        <v>36</v>
      </c>
    </row>
    <row r="5" spans="1:3" x14ac:dyDescent="0.3">
      <c r="A5" t="s">
        <v>67</v>
      </c>
      <c r="B5">
        <f>COUNTIFS(Athlete!B:B,Fees!A5)</f>
        <v>6</v>
      </c>
      <c r="C5" s="6">
        <f t="shared" si="0"/>
        <v>36</v>
      </c>
    </row>
    <row r="6" spans="1:3" x14ac:dyDescent="0.3">
      <c r="A6" t="s">
        <v>80</v>
      </c>
      <c r="B6">
        <f>COUNTIFS(Athlete!B:B,Fees!A6)</f>
        <v>1</v>
      </c>
      <c r="C6" s="6">
        <f t="shared" si="0"/>
        <v>6</v>
      </c>
    </row>
    <row r="7" spans="1:3" x14ac:dyDescent="0.3">
      <c r="A7" t="s">
        <v>83</v>
      </c>
      <c r="B7">
        <f>COUNTIFS(Athlete!B:B,Fees!A7)</f>
        <v>6</v>
      </c>
      <c r="C7" s="6">
        <f t="shared" si="0"/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64B79-EE61-488D-BBDD-523AAD61B68E}">
  <dimension ref="A1:D28"/>
  <sheetViews>
    <sheetView topLeftCell="A6" workbookViewId="0"/>
  </sheetViews>
  <sheetFormatPr defaultRowHeight="14.4" x14ac:dyDescent="0.3"/>
  <cols>
    <col min="1" max="1" width="10" bestFit="1" customWidth="1"/>
    <col min="2" max="2" width="19.44140625" bestFit="1" customWidth="1"/>
    <col min="3" max="3" width="10.5546875" bestFit="1" customWidth="1"/>
    <col min="4" max="4" width="10.109375" bestFit="1" customWidth="1"/>
  </cols>
  <sheetData>
    <row r="1" spans="1:4" x14ac:dyDescent="0.3">
      <c r="A1" t="s">
        <v>4</v>
      </c>
      <c r="B1" t="s">
        <v>0</v>
      </c>
      <c r="C1" t="s">
        <v>1</v>
      </c>
      <c r="D1" t="s">
        <v>2</v>
      </c>
    </row>
    <row r="2" spans="1:4" x14ac:dyDescent="0.3">
      <c r="A2">
        <v>55</v>
      </c>
      <c r="B2" t="s">
        <v>37</v>
      </c>
      <c r="C2" t="s">
        <v>38</v>
      </c>
      <c r="D2" t="s">
        <v>39</v>
      </c>
    </row>
    <row r="3" spans="1:4" x14ac:dyDescent="0.3">
      <c r="A3">
        <v>56</v>
      </c>
      <c r="B3" t="s">
        <v>37</v>
      </c>
      <c r="C3" t="s">
        <v>40</v>
      </c>
      <c r="D3" t="s">
        <v>41</v>
      </c>
    </row>
    <row r="4" spans="1:4" x14ac:dyDescent="0.3">
      <c r="A4">
        <v>57</v>
      </c>
      <c r="B4" t="s">
        <v>37</v>
      </c>
      <c r="C4" t="s">
        <v>42</v>
      </c>
      <c r="D4" t="s">
        <v>43</v>
      </c>
    </row>
    <row r="5" spans="1:4" x14ac:dyDescent="0.3">
      <c r="A5">
        <v>58</v>
      </c>
      <c r="B5" t="s">
        <v>37</v>
      </c>
      <c r="C5" t="s">
        <v>44</v>
      </c>
      <c r="D5" t="s">
        <v>45</v>
      </c>
    </row>
    <row r="6" spans="1:4" x14ac:dyDescent="0.3">
      <c r="A6">
        <v>59</v>
      </c>
      <c r="B6" t="s">
        <v>37</v>
      </c>
      <c r="C6" t="s">
        <v>46</v>
      </c>
      <c r="D6" t="s">
        <v>47</v>
      </c>
    </row>
    <row r="7" spans="1:4" x14ac:dyDescent="0.3">
      <c r="A7">
        <v>60</v>
      </c>
      <c r="B7" t="s">
        <v>37</v>
      </c>
      <c r="C7" t="s">
        <v>48</v>
      </c>
      <c r="D7" t="s">
        <v>49</v>
      </c>
    </row>
    <row r="8" spans="1:4" x14ac:dyDescent="0.3">
      <c r="A8">
        <v>302</v>
      </c>
      <c r="B8" t="s">
        <v>51</v>
      </c>
      <c r="C8" t="s">
        <v>52</v>
      </c>
      <c r="D8" t="s">
        <v>53</v>
      </c>
    </row>
    <row r="9" spans="1:4" x14ac:dyDescent="0.3">
      <c r="A9">
        <v>303</v>
      </c>
      <c r="B9" t="s">
        <v>51</v>
      </c>
      <c r="C9" t="s">
        <v>54</v>
      </c>
      <c r="D9" t="s">
        <v>55</v>
      </c>
    </row>
    <row r="10" spans="1:4" x14ac:dyDescent="0.3">
      <c r="A10" s="7">
        <v>145</v>
      </c>
      <c r="B10" s="7" t="s">
        <v>56</v>
      </c>
      <c r="C10" s="7" t="s">
        <v>57</v>
      </c>
      <c r="D10" s="7" t="s">
        <v>58</v>
      </c>
    </row>
    <row r="11" spans="1:4" x14ac:dyDescent="0.3">
      <c r="A11" s="7">
        <v>146</v>
      </c>
      <c r="B11" s="7" t="s">
        <v>56</v>
      </c>
      <c r="C11" s="7" t="s">
        <v>59</v>
      </c>
      <c r="D11" s="7" t="s">
        <v>60</v>
      </c>
    </row>
    <row r="12" spans="1:4" x14ac:dyDescent="0.3">
      <c r="A12" s="7">
        <v>147</v>
      </c>
      <c r="B12" s="7" t="s">
        <v>56</v>
      </c>
      <c r="C12" s="7" t="s">
        <v>61</v>
      </c>
      <c r="D12" s="7" t="s">
        <v>62</v>
      </c>
    </row>
    <row r="13" spans="1:4" x14ac:dyDescent="0.3">
      <c r="A13" s="7">
        <v>148</v>
      </c>
      <c r="B13" s="7" t="s">
        <v>56</v>
      </c>
      <c r="C13" s="7" t="s">
        <v>63</v>
      </c>
      <c r="D13" s="7" t="s">
        <v>64</v>
      </c>
    </row>
    <row r="14" spans="1:4" x14ac:dyDescent="0.3">
      <c r="A14" s="7">
        <v>149</v>
      </c>
      <c r="B14" s="7" t="s">
        <v>56</v>
      </c>
      <c r="C14" s="7" t="s">
        <v>65</v>
      </c>
      <c r="D14" s="7" t="s">
        <v>66</v>
      </c>
    </row>
    <row r="15" spans="1:4" x14ac:dyDescent="0.3">
      <c r="A15" s="7">
        <v>176</v>
      </c>
      <c r="B15" s="7" t="s">
        <v>56</v>
      </c>
      <c r="C15" s="7" t="s">
        <v>95</v>
      </c>
      <c r="D15" s="7" t="s">
        <v>58</v>
      </c>
    </row>
    <row r="16" spans="1:4" x14ac:dyDescent="0.3">
      <c r="A16">
        <v>197</v>
      </c>
      <c r="B16" t="s">
        <v>67</v>
      </c>
      <c r="C16" t="s">
        <v>68</v>
      </c>
      <c r="D16" t="s">
        <v>69</v>
      </c>
    </row>
    <row r="17" spans="1:4" x14ac:dyDescent="0.3">
      <c r="A17">
        <v>200</v>
      </c>
      <c r="B17" t="s">
        <v>67</v>
      </c>
      <c r="C17" t="s">
        <v>70</v>
      </c>
      <c r="D17" t="s">
        <v>71</v>
      </c>
    </row>
    <row r="18" spans="1:4" x14ac:dyDescent="0.3">
      <c r="A18">
        <v>201</v>
      </c>
      <c r="B18" t="s">
        <v>67</v>
      </c>
      <c r="C18" t="s">
        <v>72</v>
      </c>
      <c r="D18" t="s">
        <v>73</v>
      </c>
    </row>
    <row r="19" spans="1:4" x14ac:dyDescent="0.3">
      <c r="A19">
        <v>202</v>
      </c>
      <c r="B19" t="s">
        <v>67</v>
      </c>
      <c r="C19" t="s">
        <v>74</v>
      </c>
      <c r="D19" t="s">
        <v>75</v>
      </c>
    </row>
    <row r="20" spans="1:4" x14ac:dyDescent="0.3">
      <c r="A20">
        <v>203</v>
      </c>
      <c r="B20" t="s">
        <v>67</v>
      </c>
      <c r="C20" t="s">
        <v>76</v>
      </c>
      <c r="D20" t="s">
        <v>77</v>
      </c>
    </row>
    <row r="21" spans="1:4" x14ac:dyDescent="0.3">
      <c r="A21">
        <v>207</v>
      </c>
      <c r="B21" t="s">
        <v>67</v>
      </c>
      <c r="C21" t="s">
        <v>78</v>
      </c>
      <c r="D21" t="s">
        <v>79</v>
      </c>
    </row>
    <row r="22" spans="1:4" x14ac:dyDescent="0.3">
      <c r="A22">
        <v>104</v>
      </c>
      <c r="B22" t="s">
        <v>80</v>
      </c>
      <c r="C22" t="s">
        <v>81</v>
      </c>
      <c r="D22" t="s">
        <v>82</v>
      </c>
    </row>
    <row r="23" spans="1:4" x14ac:dyDescent="0.3">
      <c r="A23">
        <v>25</v>
      </c>
      <c r="B23" t="s">
        <v>83</v>
      </c>
      <c r="C23" t="s">
        <v>84</v>
      </c>
      <c r="D23" t="s">
        <v>85</v>
      </c>
    </row>
    <row r="24" spans="1:4" x14ac:dyDescent="0.3">
      <c r="A24">
        <v>26</v>
      </c>
      <c r="B24" t="s">
        <v>83</v>
      </c>
      <c r="C24" t="s">
        <v>86</v>
      </c>
      <c r="D24" t="s">
        <v>87</v>
      </c>
    </row>
    <row r="25" spans="1:4" x14ac:dyDescent="0.3">
      <c r="A25">
        <v>27</v>
      </c>
      <c r="B25" t="s">
        <v>83</v>
      </c>
      <c r="C25" t="s">
        <v>88</v>
      </c>
      <c r="D25" t="s">
        <v>89</v>
      </c>
    </row>
    <row r="26" spans="1:4" x14ac:dyDescent="0.3">
      <c r="A26">
        <v>28</v>
      </c>
      <c r="B26" t="s">
        <v>83</v>
      </c>
      <c r="C26" t="s">
        <v>61</v>
      </c>
      <c r="D26" t="s">
        <v>90</v>
      </c>
    </row>
    <row r="27" spans="1:4" x14ac:dyDescent="0.3">
      <c r="A27">
        <v>29</v>
      </c>
      <c r="B27" t="s">
        <v>83</v>
      </c>
      <c r="C27" t="s">
        <v>91</v>
      </c>
      <c r="D27" t="s">
        <v>92</v>
      </c>
    </row>
    <row r="28" spans="1:4" x14ac:dyDescent="0.3">
      <c r="A28">
        <v>30</v>
      </c>
      <c r="B28" t="s">
        <v>83</v>
      </c>
      <c r="C28" t="s">
        <v>93</v>
      </c>
      <c r="D28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598D-8B4E-4CC1-B0C0-B004C0102AF3}">
  <dimension ref="A1:B12"/>
  <sheetViews>
    <sheetView workbookViewId="0"/>
  </sheetViews>
  <sheetFormatPr defaultRowHeight="14.4" x14ac:dyDescent="0.3"/>
  <cols>
    <col min="1" max="1" width="11.6640625" bestFit="1" customWidth="1"/>
    <col min="2" max="2" width="10.6640625" bestFit="1" customWidth="1"/>
  </cols>
  <sheetData>
    <row r="1" spans="1:2" x14ac:dyDescent="0.3">
      <c r="A1" t="s">
        <v>3</v>
      </c>
      <c r="B1" t="s">
        <v>10</v>
      </c>
    </row>
    <row r="2" spans="1:2" x14ac:dyDescent="0.3">
      <c r="A2" t="s">
        <v>5</v>
      </c>
      <c r="B2" t="s">
        <v>11</v>
      </c>
    </row>
    <row r="3" spans="1:2" x14ac:dyDescent="0.3">
      <c r="A3" t="s">
        <v>6</v>
      </c>
      <c r="B3" t="s">
        <v>11</v>
      </c>
    </row>
    <row r="4" spans="1:2" x14ac:dyDescent="0.3">
      <c r="A4" t="s">
        <v>7</v>
      </c>
      <c r="B4" t="s">
        <v>11</v>
      </c>
    </row>
    <row r="5" spans="1:2" x14ac:dyDescent="0.3">
      <c r="A5" t="s">
        <v>19</v>
      </c>
      <c r="B5" t="s">
        <v>12</v>
      </c>
    </row>
    <row r="6" spans="1:2" x14ac:dyDescent="0.3">
      <c r="A6" t="s">
        <v>17</v>
      </c>
      <c r="B6" t="s">
        <v>12</v>
      </c>
    </row>
    <row r="7" spans="1:2" x14ac:dyDescent="0.3">
      <c r="A7" t="s">
        <v>16</v>
      </c>
      <c r="B7" t="s">
        <v>12</v>
      </c>
    </row>
    <row r="8" spans="1:2" x14ac:dyDescent="0.3">
      <c r="A8" t="s">
        <v>18</v>
      </c>
      <c r="B8" t="s">
        <v>12</v>
      </c>
    </row>
    <row r="9" spans="1:2" x14ac:dyDescent="0.3">
      <c r="A9" t="s">
        <v>8</v>
      </c>
      <c r="B9" t="s">
        <v>12</v>
      </c>
    </row>
    <row r="10" spans="1:2" x14ac:dyDescent="0.3">
      <c r="A10" t="s">
        <v>20</v>
      </c>
      <c r="B10" t="s">
        <v>13</v>
      </c>
    </row>
    <row r="11" spans="1:2" x14ac:dyDescent="0.3">
      <c r="A11" t="s">
        <v>9</v>
      </c>
      <c r="B11" t="s">
        <v>13</v>
      </c>
    </row>
    <row r="12" spans="1:2" x14ac:dyDescent="0.3">
      <c r="A12" t="s">
        <v>21</v>
      </c>
      <c r="B12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46BAF-2F17-48B9-BD70-E87AC76C6011}">
  <dimension ref="A1:F77"/>
  <sheetViews>
    <sheetView topLeftCell="A10" zoomScaleNormal="100" workbookViewId="0"/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5</v>
      </c>
      <c r="B2">
        <v>200</v>
      </c>
      <c r="C2" s="9">
        <v>23.6</v>
      </c>
      <c r="D2">
        <f>ROUNDDOWN(RANK(C2,$C$2:$C$12,1),0)</f>
        <v>1</v>
      </c>
      <c r="E2">
        <f>101-D2</f>
        <v>100</v>
      </c>
      <c r="F2" t="str">
        <f>VLOOKUP(B2,Athlete!A:B,2,FALSE)</f>
        <v>HHH</v>
      </c>
    </row>
    <row r="3" spans="1:6" x14ac:dyDescent="0.3">
      <c r="A3" t="s">
        <v>5</v>
      </c>
      <c r="B3">
        <v>55</v>
      </c>
      <c r="C3" s="9">
        <v>24</v>
      </c>
      <c r="D3">
        <f t="shared" ref="D3:D12" si="0">ROUNDDOWN(RANK(C3,$C$2:$C$12,1),0)</f>
        <v>2</v>
      </c>
      <c r="E3">
        <f t="shared" ref="E3:E25" si="1">101-D3</f>
        <v>99</v>
      </c>
      <c r="F3" t="str">
        <f>VLOOKUP(B3,Athlete!A:B,2,FALSE)</f>
        <v>CADAC</v>
      </c>
    </row>
    <row r="4" spans="1:6" x14ac:dyDescent="0.3">
      <c r="A4" t="s">
        <v>5</v>
      </c>
      <c r="B4">
        <v>26</v>
      </c>
      <c r="C4" s="9">
        <v>24.4</v>
      </c>
      <c r="D4">
        <f t="shared" si="0"/>
        <v>4</v>
      </c>
      <c r="E4">
        <f t="shared" si="1"/>
        <v>97</v>
      </c>
      <c r="F4" t="str">
        <f>VLOOKUP(B4,Athlete!A:B,2,FALSE)</f>
        <v>GGAC</v>
      </c>
    </row>
    <row r="5" spans="1:6" x14ac:dyDescent="0.3">
      <c r="A5" t="s">
        <v>5</v>
      </c>
      <c r="B5">
        <v>145</v>
      </c>
      <c r="C5" s="9">
        <v>24.8</v>
      </c>
      <c r="D5">
        <f t="shared" si="0"/>
        <v>7</v>
      </c>
      <c r="E5">
        <f t="shared" si="1"/>
        <v>94</v>
      </c>
      <c r="F5" t="str">
        <f>VLOOKUP(B5,Athlete!A:B,2,FALSE)</f>
        <v>Waverley Harriers Iran</v>
      </c>
    </row>
    <row r="6" spans="1:6" x14ac:dyDescent="0.3">
      <c r="A6" t="s">
        <v>5</v>
      </c>
      <c r="B6">
        <v>197</v>
      </c>
      <c r="C6" s="9">
        <v>24.3</v>
      </c>
      <c r="D6">
        <f t="shared" si="0"/>
        <v>3</v>
      </c>
      <c r="E6">
        <f t="shared" si="1"/>
        <v>98</v>
      </c>
      <c r="F6" t="str">
        <f>VLOOKUP(B6,Athlete!A:B,2,FALSE)</f>
        <v>HHH</v>
      </c>
    </row>
    <row r="7" spans="1:6" x14ac:dyDescent="0.3">
      <c r="A7" t="s">
        <v>5</v>
      </c>
      <c r="B7">
        <v>207</v>
      </c>
      <c r="C7" s="9">
        <v>24.5</v>
      </c>
      <c r="D7">
        <f t="shared" si="0"/>
        <v>5</v>
      </c>
      <c r="E7">
        <f t="shared" si="1"/>
        <v>96</v>
      </c>
      <c r="F7" t="str">
        <f>VLOOKUP(B7,Athlete!A:B,2,FALSE)</f>
        <v>HHH</v>
      </c>
    </row>
    <row r="8" spans="1:6" x14ac:dyDescent="0.3">
      <c r="A8" t="s">
        <v>5</v>
      </c>
      <c r="B8">
        <v>176</v>
      </c>
      <c r="C8" s="9">
        <v>24.7</v>
      </c>
      <c r="D8">
        <f t="shared" si="0"/>
        <v>6</v>
      </c>
      <c r="E8">
        <f t="shared" si="1"/>
        <v>95</v>
      </c>
      <c r="F8" t="str">
        <f>VLOOKUP(B8,Athlete!A:B,2,FALSE)</f>
        <v>Waverley Harriers Iran</v>
      </c>
    </row>
    <row r="9" spans="1:6" x14ac:dyDescent="0.3">
      <c r="A9" t="s">
        <v>5</v>
      </c>
      <c r="B9">
        <v>60</v>
      </c>
      <c r="C9" s="9">
        <v>26.7</v>
      </c>
      <c r="D9">
        <f t="shared" si="0"/>
        <v>9</v>
      </c>
      <c r="E9">
        <f t="shared" si="1"/>
        <v>92</v>
      </c>
      <c r="F9" t="str">
        <f>VLOOKUP(B9,Athlete!A:B,2,FALSE)</f>
        <v>CADAC</v>
      </c>
    </row>
    <row r="10" spans="1:6" x14ac:dyDescent="0.3">
      <c r="A10" t="s">
        <v>5</v>
      </c>
      <c r="B10">
        <v>149</v>
      </c>
      <c r="C10" s="9">
        <v>25</v>
      </c>
      <c r="D10">
        <f t="shared" si="0"/>
        <v>8</v>
      </c>
      <c r="E10">
        <f t="shared" si="1"/>
        <v>93</v>
      </c>
      <c r="F10" t="str">
        <f>VLOOKUP(B10,Athlete!A:B,2,FALSE)</f>
        <v>Waverley Harriers Iran</v>
      </c>
    </row>
    <row r="11" spans="1:6" x14ac:dyDescent="0.3">
      <c r="A11" t="s">
        <v>5</v>
      </c>
      <c r="B11">
        <v>27</v>
      </c>
      <c r="C11" s="9">
        <v>27.8</v>
      </c>
      <c r="D11">
        <f t="shared" si="0"/>
        <v>10</v>
      </c>
      <c r="E11">
        <f t="shared" si="1"/>
        <v>91</v>
      </c>
      <c r="F11" t="str">
        <f>VLOOKUP(B11,Athlete!A:B,2,FALSE)</f>
        <v>GGAC</v>
      </c>
    </row>
    <row r="12" spans="1:6" x14ac:dyDescent="0.3">
      <c r="A12" t="s">
        <v>5</v>
      </c>
      <c r="B12">
        <v>302</v>
      </c>
      <c r="C12" s="9">
        <v>28.9</v>
      </c>
      <c r="D12">
        <f t="shared" si="0"/>
        <v>11</v>
      </c>
      <c r="E12">
        <f t="shared" si="1"/>
        <v>90</v>
      </c>
      <c r="F12" t="str">
        <f>VLOOKUP(B12,Athlete!A:B,2,FALSE)</f>
        <v>WimbColl</v>
      </c>
    </row>
    <row r="13" spans="1:6" x14ac:dyDescent="0.3">
      <c r="C13" s="9"/>
    </row>
    <row r="14" spans="1:6" x14ac:dyDescent="0.3">
      <c r="A14" t="s">
        <v>6</v>
      </c>
      <c r="B14">
        <v>201</v>
      </c>
      <c r="C14" s="9">
        <v>51</v>
      </c>
      <c r="D14">
        <f>ROUNDDOWN(RANK(C14,$C$14:$C$25,1),0)</f>
        <v>1</v>
      </c>
      <c r="E14">
        <f t="shared" si="1"/>
        <v>100</v>
      </c>
      <c r="F14" t="str">
        <f>VLOOKUP(B14,Athlete!A:B,2,FALSE)</f>
        <v>HHH</v>
      </c>
    </row>
    <row r="15" spans="1:6" x14ac:dyDescent="0.3">
      <c r="A15" t="s">
        <v>6</v>
      </c>
      <c r="B15">
        <v>146</v>
      </c>
      <c r="C15" s="9">
        <v>52.2</v>
      </c>
      <c r="D15">
        <f t="shared" ref="D15:D25" si="2">ROUNDDOWN(RANK(C15,$C$14:$C$25,1),0)</f>
        <v>2</v>
      </c>
      <c r="E15">
        <f t="shared" si="1"/>
        <v>99</v>
      </c>
      <c r="F15" t="str">
        <f>VLOOKUP(B15,Athlete!A:B,2,FALSE)</f>
        <v>Waverley Harriers Iran</v>
      </c>
    </row>
    <row r="16" spans="1:6" x14ac:dyDescent="0.3">
      <c r="A16" t="s">
        <v>6</v>
      </c>
      <c r="B16">
        <v>25</v>
      </c>
      <c r="C16" s="9">
        <v>55.4</v>
      </c>
      <c r="D16">
        <f t="shared" si="2"/>
        <v>6</v>
      </c>
      <c r="E16">
        <f t="shared" si="1"/>
        <v>95</v>
      </c>
      <c r="F16" t="str">
        <f>VLOOKUP(B16,Athlete!A:B,2,FALSE)</f>
        <v>GGAC</v>
      </c>
    </row>
    <row r="17" spans="1:6" x14ac:dyDescent="0.3">
      <c r="A17" t="s">
        <v>6</v>
      </c>
      <c r="B17">
        <v>59</v>
      </c>
      <c r="C17" s="9">
        <v>61.5</v>
      </c>
      <c r="D17">
        <f t="shared" si="2"/>
        <v>12</v>
      </c>
      <c r="E17">
        <f t="shared" si="1"/>
        <v>89</v>
      </c>
      <c r="F17" t="str">
        <f>VLOOKUP(B17,Athlete!A:B,2,FALSE)</f>
        <v>CADAC</v>
      </c>
    </row>
    <row r="18" spans="1:6" x14ac:dyDescent="0.3">
      <c r="A18" t="s">
        <v>6</v>
      </c>
      <c r="B18">
        <v>147</v>
      </c>
      <c r="C18" s="9">
        <v>53.4</v>
      </c>
      <c r="D18">
        <f t="shared" si="2"/>
        <v>3</v>
      </c>
      <c r="E18">
        <f t="shared" si="1"/>
        <v>98</v>
      </c>
      <c r="F18" t="str">
        <f>VLOOKUP(B18,Athlete!A:B,2,FALSE)</f>
        <v>Waverley Harriers Iran</v>
      </c>
    </row>
    <row r="19" spans="1:6" x14ac:dyDescent="0.3">
      <c r="A19" t="s">
        <v>6</v>
      </c>
      <c r="B19">
        <v>28</v>
      </c>
      <c r="C19" s="9">
        <v>55.4</v>
      </c>
      <c r="D19">
        <f t="shared" si="2"/>
        <v>6</v>
      </c>
      <c r="E19">
        <f t="shared" si="1"/>
        <v>95</v>
      </c>
      <c r="F19" t="str">
        <f>VLOOKUP(B19,Athlete!A:B,2,FALSE)</f>
        <v>GGAC</v>
      </c>
    </row>
    <row r="20" spans="1:6" x14ac:dyDescent="0.3">
      <c r="A20" t="s">
        <v>6</v>
      </c>
      <c r="B20">
        <v>104</v>
      </c>
      <c r="C20" s="9">
        <v>57</v>
      </c>
      <c r="D20">
        <f t="shared" si="2"/>
        <v>10</v>
      </c>
      <c r="E20">
        <f t="shared" si="1"/>
        <v>91</v>
      </c>
      <c r="F20" t="str">
        <f>VLOOKUP(B20,Athlete!A:B,2,FALSE)</f>
        <v>E&amp;E</v>
      </c>
    </row>
    <row r="21" spans="1:6" x14ac:dyDescent="0.3">
      <c r="A21" t="s">
        <v>6</v>
      </c>
      <c r="B21">
        <v>56</v>
      </c>
      <c r="C21" s="9">
        <v>59.9</v>
      </c>
      <c r="D21">
        <f t="shared" si="2"/>
        <v>11</v>
      </c>
      <c r="E21">
        <f t="shared" si="1"/>
        <v>90</v>
      </c>
      <c r="F21" t="str">
        <f>VLOOKUP(B21,Athlete!A:B,2,FALSE)</f>
        <v>CADAC</v>
      </c>
    </row>
    <row r="22" spans="1:6" x14ac:dyDescent="0.3">
      <c r="A22" t="s">
        <v>6</v>
      </c>
      <c r="B22">
        <v>58</v>
      </c>
      <c r="C22" s="9">
        <v>53.7</v>
      </c>
      <c r="D22">
        <f t="shared" si="2"/>
        <v>4</v>
      </c>
      <c r="E22">
        <f t="shared" si="1"/>
        <v>97</v>
      </c>
      <c r="F22" t="str">
        <f>VLOOKUP(B22,Athlete!A:B,2,FALSE)</f>
        <v>CADAC</v>
      </c>
    </row>
    <row r="23" spans="1:6" x14ac:dyDescent="0.3">
      <c r="A23" t="s">
        <v>6</v>
      </c>
      <c r="B23">
        <v>148</v>
      </c>
      <c r="C23" s="9">
        <v>53.8</v>
      </c>
      <c r="D23">
        <f t="shared" si="2"/>
        <v>5</v>
      </c>
      <c r="E23">
        <f t="shared" si="1"/>
        <v>96</v>
      </c>
      <c r="F23" t="str">
        <f>VLOOKUP(B23,Athlete!A:B,2,FALSE)</f>
        <v>Waverley Harriers Iran</v>
      </c>
    </row>
    <row r="24" spans="1:6" x14ac:dyDescent="0.3">
      <c r="A24" t="s">
        <v>6</v>
      </c>
      <c r="B24">
        <v>30</v>
      </c>
      <c r="C24" s="9">
        <v>56.2</v>
      </c>
      <c r="D24">
        <f t="shared" si="2"/>
        <v>8</v>
      </c>
      <c r="E24">
        <f t="shared" si="1"/>
        <v>93</v>
      </c>
      <c r="F24" t="str">
        <f>VLOOKUP(B24,Athlete!A:B,2,FALSE)</f>
        <v>GGAC</v>
      </c>
    </row>
    <row r="25" spans="1:6" x14ac:dyDescent="0.3">
      <c r="A25" t="s">
        <v>6</v>
      </c>
      <c r="B25">
        <v>303</v>
      </c>
      <c r="C25" s="9">
        <v>56.7</v>
      </c>
      <c r="D25">
        <f t="shared" si="2"/>
        <v>9</v>
      </c>
      <c r="E25">
        <f t="shared" si="1"/>
        <v>92</v>
      </c>
      <c r="F25" t="str">
        <f>VLOOKUP(B25,Athlete!A:B,2,FALSE)</f>
        <v>WimbColl</v>
      </c>
    </row>
    <row r="26" spans="1:6" x14ac:dyDescent="0.3">
      <c r="C26" s="9"/>
    </row>
    <row r="27" spans="1:6" x14ac:dyDescent="0.3">
      <c r="C27" s="9"/>
    </row>
    <row r="28" spans="1:6" x14ac:dyDescent="0.3">
      <c r="C28" s="9"/>
    </row>
    <row r="29" spans="1:6" x14ac:dyDescent="0.3">
      <c r="C29" s="9"/>
    </row>
    <row r="30" spans="1:6" x14ac:dyDescent="0.3">
      <c r="C30" s="9"/>
    </row>
    <row r="31" spans="1:6" x14ac:dyDescent="0.3">
      <c r="C31" s="9"/>
    </row>
    <row r="32" spans="1:6" x14ac:dyDescent="0.3">
      <c r="C32" s="9"/>
    </row>
    <row r="33" spans="3:3" x14ac:dyDescent="0.3">
      <c r="C33" s="9"/>
    </row>
    <row r="34" spans="3:3" x14ac:dyDescent="0.3">
      <c r="C34" s="9"/>
    </row>
    <row r="35" spans="3:3" x14ac:dyDescent="0.3">
      <c r="C35" s="9"/>
    </row>
    <row r="36" spans="3:3" x14ac:dyDescent="0.3">
      <c r="C36" s="9"/>
    </row>
    <row r="37" spans="3:3" x14ac:dyDescent="0.3">
      <c r="C37" s="9"/>
    </row>
    <row r="38" spans="3:3" x14ac:dyDescent="0.3">
      <c r="C38" s="9"/>
    </row>
    <row r="39" spans="3:3" x14ac:dyDescent="0.3">
      <c r="C39" s="9"/>
    </row>
    <row r="40" spans="3:3" x14ac:dyDescent="0.3">
      <c r="C40" s="9"/>
    </row>
    <row r="41" spans="3:3" x14ac:dyDescent="0.3">
      <c r="C41" s="9"/>
    </row>
    <row r="42" spans="3:3" x14ac:dyDescent="0.3">
      <c r="C42" s="9"/>
    </row>
    <row r="43" spans="3:3" x14ac:dyDescent="0.3">
      <c r="C43" s="9"/>
    </row>
    <row r="44" spans="3:3" x14ac:dyDescent="0.3">
      <c r="C44" s="9"/>
    </row>
    <row r="45" spans="3:3" x14ac:dyDescent="0.3">
      <c r="C45" s="9"/>
    </row>
    <row r="46" spans="3:3" x14ac:dyDescent="0.3">
      <c r="C46" s="9"/>
    </row>
    <row r="47" spans="3:3" x14ac:dyDescent="0.3">
      <c r="C47" s="9"/>
    </row>
    <row r="48" spans="3:3" x14ac:dyDescent="0.3">
      <c r="C48" s="9"/>
    </row>
    <row r="49" spans="3:3" x14ac:dyDescent="0.3">
      <c r="C49" s="9"/>
    </row>
    <row r="50" spans="3:3" x14ac:dyDescent="0.3">
      <c r="C50" s="9"/>
    </row>
    <row r="51" spans="3:3" x14ac:dyDescent="0.3">
      <c r="C51" s="9"/>
    </row>
    <row r="52" spans="3:3" x14ac:dyDescent="0.3">
      <c r="C52" s="9"/>
    </row>
    <row r="53" spans="3:3" x14ac:dyDescent="0.3">
      <c r="C53" s="9"/>
    </row>
    <row r="54" spans="3:3" x14ac:dyDescent="0.3">
      <c r="C54" s="9"/>
    </row>
    <row r="55" spans="3:3" x14ac:dyDescent="0.3">
      <c r="C55" s="9"/>
    </row>
    <row r="56" spans="3:3" x14ac:dyDescent="0.3">
      <c r="C56" s="9"/>
    </row>
    <row r="57" spans="3:3" x14ac:dyDescent="0.3">
      <c r="C57" s="9"/>
    </row>
    <row r="58" spans="3:3" x14ac:dyDescent="0.3">
      <c r="C58" s="9"/>
    </row>
    <row r="59" spans="3:3" x14ac:dyDescent="0.3">
      <c r="C59" s="9"/>
    </row>
    <row r="60" spans="3:3" x14ac:dyDescent="0.3">
      <c r="C60" s="9"/>
    </row>
    <row r="61" spans="3:3" x14ac:dyDescent="0.3">
      <c r="C61" s="9"/>
    </row>
    <row r="62" spans="3:3" x14ac:dyDescent="0.3">
      <c r="C62" s="9"/>
    </row>
    <row r="63" spans="3:3" x14ac:dyDescent="0.3">
      <c r="C63" s="9"/>
    </row>
    <row r="64" spans="3:3" x14ac:dyDescent="0.3">
      <c r="C64" s="9"/>
    </row>
    <row r="65" spans="3:3" x14ac:dyDescent="0.3">
      <c r="C65" s="9"/>
    </row>
    <row r="66" spans="3:3" x14ac:dyDescent="0.3">
      <c r="C66" s="9"/>
    </row>
    <row r="67" spans="3:3" x14ac:dyDescent="0.3">
      <c r="C67" s="9"/>
    </row>
    <row r="68" spans="3:3" x14ac:dyDescent="0.3">
      <c r="C68" s="9"/>
    </row>
    <row r="69" spans="3:3" x14ac:dyDescent="0.3">
      <c r="C69" s="9"/>
    </row>
    <row r="70" spans="3:3" x14ac:dyDescent="0.3">
      <c r="C70" s="9"/>
    </row>
    <row r="71" spans="3:3" x14ac:dyDescent="0.3">
      <c r="C71" s="9"/>
    </row>
    <row r="72" spans="3:3" x14ac:dyDescent="0.3">
      <c r="C72" s="9"/>
    </row>
    <row r="73" spans="3:3" x14ac:dyDescent="0.3">
      <c r="C73" s="9"/>
    </row>
    <row r="74" spans="3:3" x14ac:dyDescent="0.3">
      <c r="C74" s="9"/>
    </row>
    <row r="75" spans="3:3" x14ac:dyDescent="0.3">
      <c r="C75" s="9"/>
    </row>
    <row r="76" spans="3:3" x14ac:dyDescent="0.3">
      <c r="C76" s="9"/>
    </row>
    <row r="77" spans="3:3" x14ac:dyDescent="0.3">
      <c r="C77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2B371-2944-4AE3-8AA1-E67AC8B1537A}">
  <dimension ref="A1:F50"/>
  <sheetViews>
    <sheetView workbookViewId="0"/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8</v>
      </c>
      <c r="B2">
        <v>60</v>
      </c>
      <c r="C2" s="8">
        <v>10.11</v>
      </c>
      <c r="D2">
        <f>ROUNDDOWN(_xlfn.RANK.AVG(C2,$C$2:$C$12,0),0)</f>
        <v>1</v>
      </c>
      <c r="E2">
        <f>101-D2</f>
        <v>100</v>
      </c>
      <c r="F2" t="str">
        <f>VLOOKUP(B2,Athlete!A:B,2,FALSE)</f>
        <v>CADAC</v>
      </c>
    </row>
    <row r="3" spans="1:6" x14ac:dyDescent="0.3">
      <c r="A3" t="s">
        <v>8</v>
      </c>
      <c r="B3">
        <v>59</v>
      </c>
      <c r="C3" s="8">
        <v>5.55</v>
      </c>
      <c r="D3">
        <f t="shared" ref="D3:D12" si="0">ROUNDDOWN(_xlfn.RANK.AVG(C3,$C$2:$C$12,0),0)</f>
        <v>10</v>
      </c>
      <c r="E3">
        <f t="shared" ref="E3:E12" si="1">101-D3</f>
        <v>91</v>
      </c>
      <c r="F3" t="str">
        <f>VLOOKUP(B3,Athlete!A:B,2,FALSE)</f>
        <v>CADAC</v>
      </c>
    </row>
    <row r="4" spans="1:6" x14ac:dyDescent="0.3">
      <c r="A4" t="s">
        <v>8</v>
      </c>
      <c r="B4">
        <v>303</v>
      </c>
      <c r="C4" s="8">
        <v>4.08</v>
      </c>
      <c r="D4">
        <f t="shared" si="0"/>
        <v>11</v>
      </c>
      <c r="E4">
        <f t="shared" si="1"/>
        <v>90</v>
      </c>
      <c r="F4" t="str">
        <f>VLOOKUP(B4,Athlete!A:B,2,FALSE)</f>
        <v>WimbColl</v>
      </c>
    </row>
    <row r="5" spans="1:6" x14ac:dyDescent="0.3">
      <c r="A5" t="s">
        <v>8</v>
      </c>
      <c r="B5">
        <v>145</v>
      </c>
      <c r="C5" s="8">
        <v>9.1</v>
      </c>
      <c r="D5">
        <f t="shared" si="0"/>
        <v>2</v>
      </c>
      <c r="E5">
        <f t="shared" si="1"/>
        <v>99</v>
      </c>
      <c r="F5" t="str">
        <f>VLOOKUP(B5,Athlete!A:B,2,FALSE)</f>
        <v>Waverley Harriers Iran</v>
      </c>
    </row>
    <row r="6" spans="1:6" x14ac:dyDescent="0.3">
      <c r="A6" t="s">
        <v>8</v>
      </c>
      <c r="B6">
        <v>25</v>
      </c>
      <c r="C6" s="8">
        <v>7.27</v>
      </c>
      <c r="D6">
        <f t="shared" si="0"/>
        <v>7</v>
      </c>
      <c r="E6">
        <f t="shared" si="1"/>
        <v>94</v>
      </c>
      <c r="F6" t="str">
        <f>VLOOKUP(B6,Athlete!A:B,2,FALSE)</f>
        <v>GGAC</v>
      </c>
    </row>
    <row r="7" spans="1:6" x14ac:dyDescent="0.3">
      <c r="A7" t="s">
        <v>8</v>
      </c>
      <c r="B7">
        <v>29</v>
      </c>
      <c r="C7" s="8">
        <v>8.4700000000000006</v>
      </c>
      <c r="D7">
        <f t="shared" si="0"/>
        <v>4</v>
      </c>
      <c r="E7">
        <f t="shared" si="1"/>
        <v>97</v>
      </c>
      <c r="F7" t="str">
        <f>VLOOKUP(B7,Athlete!A:B,2,FALSE)</f>
        <v>GGAC</v>
      </c>
    </row>
    <row r="8" spans="1:6" x14ac:dyDescent="0.3">
      <c r="A8" t="s">
        <v>8</v>
      </c>
      <c r="B8">
        <v>30</v>
      </c>
      <c r="C8" s="8">
        <v>7.32</v>
      </c>
      <c r="D8">
        <f t="shared" si="0"/>
        <v>6</v>
      </c>
      <c r="E8">
        <f t="shared" si="1"/>
        <v>95</v>
      </c>
      <c r="F8" t="str">
        <f>VLOOKUP(B8,Athlete!A:B,2,FALSE)</f>
        <v>GGAC</v>
      </c>
    </row>
    <row r="9" spans="1:6" x14ac:dyDescent="0.3">
      <c r="A9" t="s">
        <v>8</v>
      </c>
      <c r="B9">
        <v>148</v>
      </c>
      <c r="C9" s="8">
        <v>7.09</v>
      </c>
      <c r="D9">
        <f t="shared" si="0"/>
        <v>8</v>
      </c>
      <c r="E9">
        <f t="shared" si="1"/>
        <v>93</v>
      </c>
      <c r="F9" t="str">
        <f>VLOOKUP(B9,Athlete!A:B,2,FALSE)</f>
        <v>Waverley Harriers Iran</v>
      </c>
    </row>
    <row r="10" spans="1:6" x14ac:dyDescent="0.3">
      <c r="A10" t="s">
        <v>8</v>
      </c>
      <c r="B10">
        <v>147</v>
      </c>
      <c r="C10" s="8">
        <v>6.63</v>
      </c>
      <c r="D10">
        <f t="shared" si="0"/>
        <v>9</v>
      </c>
      <c r="E10">
        <f t="shared" si="1"/>
        <v>92</v>
      </c>
      <c r="F10" t="str">
        <f>VLOOKUP(B10,Athlete!A:B,2,FALSE)</f>
        <v>Waverley Harriers Iran</v>
      </c>
    </row>
    <row r="11" spans="1:6" x14ac:dyDescent="0.3">
      <c r="A11" t="s">
        <v>8</v>
      </c>
      <c r="B11">
        <v>201</v>
      </c>
      <c r="C11" s="8">
        <v>7.44</v>
      </c>
      <c r="D11">
        <f t="shared" si="0"/>
        <v>5</v>
      </c>
      <c r="E11">
        <f t="shared" si="1"/>
        <v>96</v>
      </c>
      <c r="F11" t="str">
        <f>VLOOKUP(B11,Athlete!A:B,2,FALSE)</f>
        <v>HHH</v>
      </c>
    </row>
    <row r="12" spans="1:6" x14ac:dyDescent="0.3">
      <c r="A12" t="s">
        <v>8</v>
      </c>
      <c r="B12">
        <v>202</v>
      </c>
      <c r="C12" s="8">
        <v>9.0399999999999991</v>
      </c>
      <c r="D12">
        <f t="shared" si="0"/>
        <v>3</v>
      </c>
      <c r="E12">
        <f t="shared" si="1"/>
        <v>98</v>
      </c>
      <c r="F12" t="str">
        <f>VLOOKUP(B12,Athlete!A:B,2,FALSE)</f>
        <v>HHH</v>
      </c>
    </row>
    <row r="14" spans="1:6" x14ac:dyDescent="0.3">
      <c r="A14" t="s">
        <v>18</v>
      </c>
      <c r="B14">
        <v>207</v>
      </c>
      <c r="C14" s="10">
        <v>70</v>
      </c>
      <c r="D14">
        <f>ROUNDDOWN(_xlfn.RANK.AVG(C14,$C$14:$C$27,0),0)</f>
        <v>8</v>
      </c>
      <c r="E14">
        <f>101-D14</f>
        <v>93</v>
      </c>
      <c r="F14" t="str">
        <f>VLOOKUP(B14,Athlete!A:B,2,FALSE)</f>
        <v>HHH</v>
      </c>
    </row>
    <row r="15" spans="1:6" x14ac:dyDescent="0.3">
      <c r="A15" t="s">
        <v>18</v>
      </c>
      <c r="B15">
        <v>302</v>
      </c>
      <c r="C15" s="10">
        <v>64</v>
      </c>
      <c r="D15">
        <f t="shared" ref="D15:D27" si="2">ROUNDDOWN(_xlfn.RANK.AVG(C15,$C$14:$C$27,0),0)</f>
        <v>14</v>
      </c>
      <c r="E15">
        <f t="shared" ref="E15:E50" si="3">101-D15</f>
        <v>87</v>
      </c>
      <c r="F15" t="str">
        <f>VLOOKUP(B15,Athlete!A:B,2,FALSE)</f>
        <v>WimbColl</v>
      </c>
    </row>
    <row r="16" spans="1:6" x14ac:dyDescent="0.3">
      <c r="A16" t="s">
        <v>18</v>
      </c>
      <c r="B16">
        <v>200</v>
      </c>
      <c r="C16" s="10">
        <v>74</v>
      </c>
      <c r="D16">
        <f t="shared" si="2"/>
        <v>6</v>
      </c>
      <c r="E16">
        <f t="shared" si="3"/>
        <v>95</v>
      </c>
      <c r="F16" t="str">
        <f>VLOOKUP(B16,Athlete!A:B,2,FALSE)</f>
        <v>HHH</v>
      </c>
    </row>
    <row r="17" spans="1:6" x14ac:dyDescent="0.3">
      <c r="A17" t="s">
        <v>18</v>
      </c>
      <c r="B17">
        <v>176</v>
      </c>
      <c r="C17" s="10">
        <v>78</v>
      </c>
      <c r="D17">
        <f t="shared" si="2"/>
        <v>2</v>
      </c>
      <c r="E17">
        <f t="shared" si="3"/>
        <v>99</v>
      </c>
      <c r="F17" t="str">
        <f>VLOOKUP(B17,Athlete!A:B,2,FALSE)</f>
        <v>Waverley Harriers Iran</v>
      </c>
    </row>
    <row r="18" spans="1:6" x14ac:dyDescent="0.3">
      <c r="A18" t="s">
        <v>18</v>
      </c>
      <c r="B18">
        <v>146</v>
      </c>
      <c r="C18" s="10">
        <v>76</v>
      </c>
      <c r="D18">
        <f t="shared" si="2"/>
        <v>5</v>
      </c>
      <c r="E18">
        <f t="shared" si="3"/>
        <v>96</v>
      </c>
      <c r="F18" t="str">
        <f>VLOOKUP(B18,Athlete!A:B,2,FALSE)</f>
        <v>Waverley Harriers Iran</v>
      </c>
    </row>
    <row r="19" spans="1:6" x14ac:dyDescent="0.3">
      <c r="A19" t="s">
        <v>18</v>
      </c>
      <c r="B19">
        <v>26</v>
      </c>
      <c r="C19" s="10">
        <v>77</v>
      </c>
      <c r="D19">
        <f t="shared" si="2"/>
        <v>3</v>
      </c>
      <c r="E19">
        <f t="shared" si="3"/>
        <v>98</v>
      </c>
      <c r="F19" t="str">
        <f>VLOOKUP(B19,Athlete!A:B,2,FALSE)</f>
        <v>GGAC</v>
      </c>
    </row>
    <row r="20" spans="1:6" x14ac:dyDescent="0.3">
      <c r="A20" t="s">
        <v>18</v>
      </c>
      <c r="B20">
        <v>27</v>
      </c>
      <c r="C20" s="10">
        <v>69</v>
      </c>
      <c r="D20">
        <f t="shared" si="2"/>
        <v>9</v>
      </c>
      <c r="E20">
        <f t="shared" si="3"/>
        <v>92</v>
      </c>
      <c r="F20" t="str">
        <f>VLOOKUP(B20,Athlete!A:B,2,FALSE)</f>
        <v>GGAC</v>
      </c>
    </row>
    <row r="21" spans="1:6" x14ac:dyDescent="0.3">
      <c r="A21" t="s">
        <v>18</v>
      </c>
      <c r="B21">
        <v>28</v>
      </c>
      <c r="C21" s="10">
        <v>67</v>
      </c>
      <c r="D21">
        <f t="shared" si="2"/>
        <v>11</v>
      </c>
      <c r="E21">
        <f t="shared" si="3"/>
        <v>90</v>
      </c>
      <c r="F21" t="str">
        <f>VLOOKUP(B21,Athlete!A:B,2,FALSE)</f>
        <v>GGAC</v>
      </c>
    </row>
    <row r="22" spans="1:6" x14ac:dyDescent="0.3">
      <c r="A22" t="s">
        <v>18</v>
      </c>
      <c r="B22">
        <v>197</v>
      </c>
      <c r="C22" s="10">
        <v>67</v>
      </c>
      <c r="D22">
        <f t="shared" si="2"/>
        <v>11</v>
      </c>
      <c r="E22">
        <f t="shared" si="3"/>
        <v>90</v>
      </c>
      <c r="F22" t="str">
        <f>VLOOKUP(B22,Athlete!A:B,2,FALSE)</f>
        <v>HHH</v>
      </c>
    </row>
    <row r="23" spans="1:6" x14ac:dyDescent="0.3">
      <c r="A23" t="s">
        <v>18</v>
      </c>
      <c r="B23">
        <v>149</v>
      </c>
      <c r="C23" s="10">
        <v>72</v>
      </c>
      <c r="D23">
        <f t="shared" si="2"/>
        <v>7</v>
      </c>
      <c r="E23">
        <f t="shared" si="3"/>
        <v>94</v>
      </c>
      <c r="F23" t="str">
        <f>VLOOKUP(B23,Athlete!A:B,2,FALSE)</f>
        <v>Waverley Harriers Iran</v>
      </c>
    </row>
    <row r="24" spans="1:6" x14ac:dyDescent="0.3">
      <c r="A24" t="s">
        <v>18</v>
      </c>
      <c r="B24">
        <v>104</v>
      </c>
      <c r="C24" s="10">
        <v>77</v>
      </c>
      <c r="D24">
        <f t="shared" si="2"/>
        <v>3</v>
      </c>
      <c r="E24">
        <f t="shared" si="3"/>
        <v>98</v>
      </c>
      <c r="F24" t="str">
        <f>VLOOKUP(B24,Athlete!A:B,2,FALSE)</f>
        <v>E&amp;E</v>
      </c>
    </row>
    <row r="25" spans="1:6" x14ac:dyDescent="0.3">
      <c r="A25" t="s">
        <v>18</v>
      </c>
      <c r="B25">
        <v>58</v>
      </c>
      <c r="C25" s="10">
        <v>80</v>
      </c>
      <c r="D25">
        <f t="shared" si="2"/>
        <v>1</v>
      </c>
      <c r="E25">
        <f t="shared" si="3"/>
        <v>100</v>
      </c>
      <c r="F25" t="str">
        <f>VLOOKUP(B25,Athlete!A:B,2,FALSE)</f>
        <v>CADAC</v>
      </c>
    </row>
    <row r="26" spans="1:6" x14ac:dyDescent="0.3">
      <c r="A26" t="s">
        <v>18</v>
      </c>
      <c r="B26">
        <v>55</v>
      </c>
      <c r="C26" s="10">
        <v>66</v>
      </c>
      <c r="D26">
        <f t="shared" si="2"/>
        <v>13</v>
      </c>
      <c r="E26">
        <f t="shared" si="3"/>
        <v>88</v>
      </c>
      <c r="F26" t="str">
        <f>VLOOKUP(B26,Athlete!A:B,2,FALSE)</f>
        <v>CADAC</v>
      </c>
    </row>
    <row r="27" spans="1:6" x14ac:dyDescent="0.3">
      <c r="A27" t="s">
        <v>18</v>
      </c>
      <c r="B27">
        <v>56</v>
      </c>
      <c r="C27" s="10">
        <v>67</v>
      </c>
      <c r="D27">
        <f t="shared" si="2"/>
        <v>11</v>
      </c>
      <c r="E27">
        <f t="shared" si="3"/>
        <v>90</v>
      </c>
      <c r="F27" t="str">
        <f>VLOOKUP(B27,Athlete!A:B,2,FALSE)</f>
        <v>CADAC</v>
      </c>
    </row>
    <row r="29" spans="1:6" x14ac:dyDescent="0.3">
      <c r="A29" t="s">
        <v>17</v>
      </c>
      <c r="B29">
        <v>27</v>
      </c>
      <c r="C29" s="8">
        <v>5.69</v>
      </c>
      <c r="D29">
        <f>ROUNDDOWN(_xlfn.RANK.AVG(C29,$C$29:$C$37,0),0)</f>
        <v>9</v>
      </c>
      <c r="E29">
        <f t="shared" si="3"/>
        <v>92</v>
      </c>
      <c r="F29" t="str">
        <f>VLOOKUP(B29,Athlete!A:B,2,FALSE)</f>
        <v>GGAC</v>
      </c>
    </row>
    <row r="30" spans="1:6" x14ac:dyDescent="0.3">
      <c r="A30" t="s">
        <v>17</v>
      </c>
      <c r="B30">
        <v>28</v>
      </c>
      <c r="C30" s="8">
        <v>6.12</v>
      </c>
      <c r="D30">
        <f t="shared" ref="D30:D37" si="4">ROUNDDOWN(_xlfn.RANK.AVG(C30,$C$29:$C$37,0),0)</f>
        <v>8</v>
      </c>
      <c r="E30">
        <f t="shared" si="3"/>
        <v>93</v>
      </c>
      <c r="F30" t="str">
        <f>VLOOKUP(B30,Athlete!A:B,2,FALSE)</f>
        <v>GGAC</v>
      </c>
    </row>
    <row r="31" spans="1:6" x14ac:dyDescent="0.3">
      <c r="A31" t="s">
        <v>17</v>
      </c>
      <c r="B31">
        <v>148</v>
      </c>
      <c r="C31" s="8">
        <v>7.46</v>
      </c>
      <c r="D31">
        <f t="shared" si="4"/>
        <v>1</v>
      </c>
      <c r="E31">
        <f t="shared" si="3"/>
        <v>100</v>
      </c>
      <c r="F31" t="str">
        <f>VLOOKUP(B31,Athlete!A:B,2,FALSE)</f>
        <v>Waverley Harriers Iran</v>
      </c>
    </row>
    <row r="32" spans="1:6" x14ac:dyDescent="0.3">
      <c r="A32" t="s">
        <v>17</v>
      </c>
      <c r="B32">
        <v>147</v>
      </c>
      <c r="C32" s="8">
        <v>6.3</v>
      </c>
      <c r="D32">
        <f t="shared" si="4"/>
        <v>6</v>
      </c>
      <c r="E32">
        <f t="shared" si="3"/>
        <v>95</v>
      </c>
      <c r="F32" t="str">
        <f>VLOOKUP(B32,Athlete!A:B,2,FALSE)</f>
        <v>Waverley Harriers Iran</v>
      </c>
    </row>
    <row r="33" spans="1:6" x14ac:dyDescent="0.3">
      <c r="A33" t="s">
        <v>17</v>
      </c>
      <c r="B33">
        <v>55</v>
      </c>
      <c r="C33" s="8">
        <v>6.19</v>
      </c>
      <c r="D33">
        <f t="shared" si="4"/>
        <v>7</v>
      </c>
      <c r="E33">
        <f t="shared" si="3"/>
        <v>94</v>
      </c>
      <c r="F33" t="str">
        <f>VLOOKUP(B33,Athlete!A:B,2,FALSE)</f>
        <v>CADAC</v>
      </c>
    </row>
    <row r="34" spans="1:6" x14ac:dyDescent="0.3">
      <c r="A34" t="s">
        <v>17</v>
      </c>
      <c r="B34">
        <v>149</v>
      </c>
      <c r="C34" s="8">
        <v>6.8</v>
      </c>
      <c r="D34">
        <f t="shared" si="4"/>
        <v>4</v>
      </c>
      <c r="E34">
        <f t="shared" si="3"/>
        <v>97</v>
      </c>
      <c r="F34" t="str">
        <f>VLOOKUP(B34,Athlete!A:B,2,FALSE)</f>
        <v>Waverley Harriers Iran</v>
      </c>
    </row>
    <row r="35" spans="1:6" x14ac:dyDescent="0.3">
      <c r="A35" t="s">
        <v>17</v>
      </c>
      <c r="B35">
        <v>25</v>
      </c>
      <c r="C35" s="8">
        <v>7.18</v>
      </c>
      <c r="D35">
        <f t="shared" si="4"/>
        <v>2</v>
      </c>
      <c r="E35">
        <f t="shared" si="3"/>
        <v>99</v>
      </c>
      <c r="F35" t="str">
        <f>VLOOKUP(B35,Athlete!A:B,2,FALSE)</f>
        <v>GGAC</v>
      </c>
    </row>
    <row r="36" spans="1:6" x14ac:dyDescent="0.3">
      <c r="A36" t="s">
        <v>17</v>
      </c>
      <c r="B36">
        <v>201</v>
      </c>
      <c r="C36" s="8">
        <v>7.04</v>
      </c>
      <c r="D36">
        <f t="shared" si="4"/>
        <v>3</v>
      </c>
      <c r="E36">
        <f t="shared" si="3"/>
        <v>98</v>
      </c>
      <c r="F36" t="str">
        <f>VLOOKUP(B36,Athlete!A:B,2,FALSE)</f>
        <v>HHH</v>
      </c>
    </row>
    <row r="37" spans="1:6" x14ac:dyDescent="0.3">
      <c r="A37" t="s">
        <v>17</v>
      </c>
      <c r="B37">
        <v>58</v>
      </c>
      <c r="C37" s="8">
        <v>6.42</v>
      </c>
      <c r="D37">
        <f t="shared" si="4"/>
        <v>5</v>
      </c>
      <c r="E37">
        <f t="shared" si="3"/>
        <v>96</v>
      </c>
      <c r="F37" t="str">
        <f>VLOOKUP(B37,Athlete!A:B,2,FALSE)</f>
        <v>CADAC</v>
      </c>
    </row>
    <row r="39" spans="1:6" x14ac:dyDescent="0.3">
      <c r="A39" t="s">
        <v>19</v>
      </c>
      <c r="B39">
        <v>197</v>
      </c>
      <c r="C39" s="8">
        <v>2.65</v>
      </c>
      <c r="D39">
        <f>ROUNDDOWN(_xlfn.RANK.AVG(C39,$C$39:$C$50,0),0)</f>
        <v>2</v>
      </c>
      <c r="E39">
        <f t="shared" si="3"/>
        <v>99</v>
      </c>
      <c r="F39" t="str">
        <f>VLOOKUP(B39,Athlete!A:B,2,FALSE)</f>
        <v>HHH</v>
      </c>
    </row>
    <row r="40" spans="1:6" x14ac:dyDescent="0.3">
      <c r="A40" t="s">
        <v>19</v>
      </c>
      <c r="B40">
        <v>207</v>
      </c>
      <c r="C40" s="8">
        <v>2.52</v>
      </c>
      <c r="D40">
        <f>ROUNDDOWN(_xlfn.RANK.AVG(C40,$C$39:$C$50,0),0)</f>
        <v>3</v>
      </c>
      <c r="E40">
        <f t="shared" si="3"/>
        <v>98</v>
      </c>
      <c r="F40" t="str">
        <f>VLOOKUP(B40,Athlete!A:B,2,FALSE)</f>
        <v>HHH</v>
      </c>
    </row>
    <row r="41" spans="1:6" x14ac:dyDescent="0.3">
      <c r="A41" t="s">
        <v>19</v>
      </c>
      <c r="B41">
        <v>200</v>
      </c>
      <c r="C41" s="8">
        <v>2.66</v>
      </c>
      <c r="D41">
        <f>ROUNDDOWN(_xlfn.RANK.AVG(C41,$C$39:$C$50,0),0)</f>
        <v>1</v>
      </c>
      <c r="E41">
        <f t="shared" si="3"/>
        <v>100</v>
      </c>
      <c r="F41" t="str">
        <f>VLOOKUP(B41,Athlete!A:B,2,FALSE)</f>
        <v>HHH</v>
      </c>
    </row>
    <row r="42" spans="1:6" x14ac:dyDescent="0.3">
      <c r="A42" t="s">
        <v>19</v>
      </c>
      <c r="B42">
        <v>60</v>
      </c>
      <c r="C42" s="8">
        <v>2.1</v>
      </c>
      <c r="D42">
        <f>ROUNDDOWN(_xlfn.RANK.AVG(C42,$C$39:$C$50,0),0)</f>
        <v>9</v>
      </c>
      <c r="E42">
        <f t="shared" si="3"/>
        <v>92</v>
      </c>
      <c r="F42" t="str">
        <f>VLOOKUP(B42,Athlete!A:B,2,FALSE)</f>
        <v>CADAC</v>
      </c>
    </row>
    <row r="43" spans="1:6" x14ac:dyDescent="0.3">
      <c r="A43" t="s">
        <v>19</v>
      </c>
      <c r="B43">
        <v>56</v>
      </c>
      <c r="C43" s="8">
        <v>1.98</v>
      </c>
      <c r="D43">
        <f>ROUNDDOWN(_xlfn.RANK.AVG(C43,$C$39:$C$50,0),0)</f>
        <v>10</v>
      </c>
      <c r="E43">
        <f t="shared" si="3"/>
        <v>91</v>
      </c>
      <c r="F43" t="str">
        <f>VLOOKUP(B43,Athlete!A:B,2,FALSE)</f>
        <v>CADAC</v>
      </c>
    </row>
    <row r="44" spans="1:6" x14ac:dyDescent="0.3">
      <c r="A44" t="s">
        <v>19</v>
      </c>
      <c r="B44">
        <v>59</v>
      </c>
      <c r="C44" s="8">
        <v>1.96</v>
      </c>
      <c r="D44">
        <f>ROUNDDOWN(_xlfn.RANK.AVG(C44,$C$39:$C$50,0),0)</f>
        <v>11</v>
      </c>
      <c r="E44">
        <f t="shared" si="3"/>
        <v>90</v>
      </c>
      <c r="F44" t="str">
        <f>VLOOKUP(B44,Athlete!A:B,2,FALSE)</f>
        <v>CADAC</v>
      </c>
    </row>
    <row r="45" spans="1:6" x14ac:dyDescent="0.3">
      <c r="A45" t="s">
        <v>19</v>
      </c>
      <c r="B45">
        <v>104</v>
      </c>
      <c r="C45" s="8">
        <v>1.8</v>
      </c>
      <c r="D45">
        <f>ROUNDDOWN(_xlfn.RANK.AVG(C45,$C$39:$C$50,0),0)</f>
        <v>12</v>
      </c>
      <c r="E45">
        <f t="shared" si="3"/>
        <v>89</v>
      </c>
      <c r="F45" t="str">
        <f>VLOOKUP(B45,Athlete!A:B,2,FALSE)</f>
        <v>E&amp;E</v>
      </c>
    </row>
    <row r="46" spans="1:6" x14ac:dyDescent="0.3">
      <c r="A46" t="s">
        <v>19</v>
      </c>
      <c r="B46">
        <v>146</v>
      </c>
      <c r="C46" s="8">
        <v>2.31</v>
      </c>
      <c r="D46">
        <f>ROUNDDOWN(_xlfn.RANK.AVG(C46,$C$39:$C$50,0),0)</f>
        <v>5</v>
      </c>
      <c r="E46">
        <f t="shared" si="3"/>
        <v>96</v>
      </c>
      <c r="F46" t="str">
        <f>VLOOKUP(B46,Athlete!A:B,2,FALSE)</f>
        <v>Waverley Harriers Iran</v>
      </c>
    </row>
    <row r="47" spans="1:6" x14ac:dyDescent="0.3">
      <c r="A47" t="s">
        <v>19</v>
      </c>
      <c r="B47">
        <v>145</v>
      </c>
      <c r="C47" s="8">
        <v>2.34</v>
      </c>
      <c r="D47">
        <f>ROUNDDOWN(_xlfn.RANK.AVG(C47,$C$39:$C$50,0),0)</f>
        <v>4</v>
      </c>
      <c r="E47">
        <f t="shared" si="3"/>
        <v>97</v>
      </c>
      <c r="F47" t="str">
        <f>VLOOKUP(B47,Athlete!A:B,2,FALSE)</f>
        <v>Waverley Harriers Iran</v>
      </c>
    </row>
    <row r="48" spans="1:6" x14ac:dyDescent="0.3">
      <c r="A48" t="s">
        <v>19</v>
      </c>
      <c r="B48">
        <v>176</v>
      </c>
      <c r="C48" s="8">
        <v>2.16</v>
      </c>
      <c r="D48">
        <f>ROUNDDOWN(_xlfn.RANK.AVG(C48,$C$39:$C$50,0),0)</f>
        <v>8</v>
      </c>
      <c r="E48">
        <f t="shared" si="3"/>
        <v>93</v>
      </c>
      <c r="F48" t="str">
        <f>VLOOKUP(B48,Athlete!A:B,2,FALSE)</f>
        <v>Waverley Harriers Iran</v>
      </c>
    </row>
    <row r="49" spans="1:6" x14ac:dyDescent="0.3">
      <c r="A49" t="s">
        <v>19</v>
      </c>
      <c r="B49">
        <v>26</v>
      </c>
      <c r="C49" s="8">
        <v>2.29</v>
      </c>
      <c r="D49">
        <f>ROUNDDOWN(_xlfn.RANK.AVG(C49,$C$39:$C$50,0),0)</f>
        <v>6</v>
      </c>
      <c r="E49">
        <f t="shared" si="3"/>
        <v>95</v>
      </c>
      <c r="F49" t="str">
        <f>VLOOKUP(B49,Athlete!A:B,2,FALSE)</f>
        <v>GGAC</v>
      </c>
    </row>
    <row r="50" spans="1:6" x14ac:dyDescent="0.3">
      <c r="A50" t="s">
        <v>19</v>
      </c>
      <c r="B50">
        <v>30</v>
      </c>
      <c r="C50" s="8">
        <v>2.17</v>
      </c>
      <c r="D50">
        <f>ROUNDDOWN(_xlfn.RANK.AVG(C50,$C$39:$C$50,0),0)</f>
        <v>7</v>
      </c>
      <c r="E50">
        <f t="shared" si="3"/>
        <v>94</v>
      </c>
      <c r="F50" t="str">
        <f>VLOOKUP(B50,Athlete!A:B,2,FALSE)</f>
        <v>GGAC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136B1-A0DF-4A2D-B06C-CF03079171B1}">
  <dimension ref="A1:F10"/>
  <sheetViews>
    <sheetView workbookViewId="0"/>
  </sheetViews>
  <sheetFormatPr defaultRowHeight="14.4" x14ac:dyDescent="0.3"/>
  <cols>
    <col min="1" max="1" width="11.6640625" bestFit="1" customWidth="1"/>
    <col min="2" max="2" width="14" bestFit="1" customWidth="1"/>
    <col min="3" max="3" width="19.44140625" bestFit="1" customWidth="1"/>
    <col min="4" max="4" width="7.33203125" bestFit="1" customWidth="1"/>
    <col min="5" max="5" width="8.109375" bestFit="1" customWidth="1"/>
    <col min="6" max="7" width="8.109375" customWidth="1"/>
  </cols>
  <sheetData>
    <row r="1" spans="1:6" x14ac:dyDescent="0.3">
      <c r="A1" t="s">
        <v>3</v>
      </c>
      <c r="B1" t="s">
        <v>34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20</v>
      </c>
      <c r="B2">
        <v>146</v>
      </c>
      <c r="C2" t="s">
        <v>56</v>
      </c>
      <c r="D2" s="9">
        <v>103.2</v>
      </c>
      <c r="E2">
        <v>1</v>
      </c>
      <c r="F2">
        <v>100</v>
      </c>
    </row>
    <row r="3" spans="1:6" x14ac:dyDescent="0.3">
      <c r="A3" t="s">
        <v>20</v>
      </c>
      <c r="B3">
        <v>28</v>
      </c>
      <c r="C3" t="s">
        <v>83</v>
      </c>
      <c r="D3" s="9">
        <v>107.6</v>
      </c>
      <c r="E3">
        <v>2</v>
      </c>
      <c r="F3">
        <v>99</v>
      </c>
    </row>
    <row r="4" spans="1:6" x14ac:dyDescent="0.3">
      <c r="A4" t="s">
        <v>20</v>
      </c>
      <c r="B4">
        <v>59</v>
      </c>
      <c r="C4" t="s">
        <v>37</v>
      </c>
      <c r="D4" s="9">
        <v>119.6</v>
      </c>
      <c r="E4">
        <v>3</v>
      </c>
      <c r="F4">
        <v>98</v>
      </c>
    </row>
    <row r="5" spans="1:6" x14ac:dyDescent="0.3">
      <c r="A5" t="s">
        <v>20</v>
      </c>
      <c r="B5">
        <v>303</v>
      </c>
      <c r="C5" t="s">
        <v>51</v>
      </c>
      <c r="D5" s="9">
        <v>119.6</v>
      </c>
      <c r="E5">
        <v>3</v>
      </c>
      <c r="F5">
        <v>98</v>
      </c>
    </row>
    <row r="7" spans="1:6" x14ac:dyDescent="0.3">
      <c r="A7" t="s">
        <v>9</v>
      </c>
      <c r="B7">
        <v>201</v>
      </c>
      <c r="C7" t="s">
        <v>67</v>
      </c>
      <c r="D7" s="9">
        <v>96.1</v>
      </c>
      <c r="E7">
        <v>1</v>
      </c>
      <c r="F7">
        <v>100</v>
      </c>
    </row>
    <row r="8" spans="1:6" x14ac:dyDescent="0.3">
      <c r="A8" t="s">
        <v>9</v>
      </c>
      <c r="B8">
        <v>145</v>
      </c>
      <c r="C8" t="s">
        <v>56</v>
      </c>
      <c r="D8" s="9">
        <v>98.4</v>
      </c>
      <c r="E8">
        <v>2</v>
      </c>
      <c r="F8">
        <v>99</v>
      </c>
    </row>
    <row r="9" spans="1:6" x14ac:dyDescent="0.3">
      <c r="A9" t="s">
        <v>9</v>
      </c>
      <c r="B9">
        <v>55</v>
      </c>
      <c r="C9" t="s">
        <v>37</v>
      </c>
      <c r="D9" s="9">
        <v>103.8</v>
      </c>
      <c r="E9">
        <v>3</v>
      </c>
      <c r="F9">
        <v>98</v>
      </c>
    </row>
    <row r="10" spans="1:6" x14ac:dyDescent="0.3">
      <c r="A10" t="s">
        <v>9</v>
      </c>
      <c r="B10">
        <v>26</v>
      </c>
      <c r="C10" t="s">
        <v>83</v>
      </c>
      <c r="D10" s="9">
        <v>105.2</v>
      </c>
      <c r="E10">
        <v>4</v>
      </c>
      <c r="F10">
        <v>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9BF93-1450-424F-AFE0-68D00B04EB76}">
  <dimension ref="A1:K7"/>
  <sheetViews>
    <sheetView tabSelected="1" workbookViewId="0"/>
  </sheetViews>
  <sheetFormatPr defaultRowHeight="14.4" x14ac:dyDescent="0.3"/>
  <cols>
    <col min="1" max="1" width="22" bestFit="1" customWidth="1"/>
    <col min="2" max="11" width="11.44140625" customWidth="1"/>
  </cols>
  <sheetData>
    <row r="1" spans="1:11" x14ac:dyDescent="0.3">
      <c r="A1" s="5" t="s">
        <v>22</v>
      </c>
      <c r="B1" s="5" t="s">
        <v>26</v>
      </c>
      <c r="C1" s="5" t="s">
        <v>23</v>
      </c>
      <c r="D1" s="4" t="s">
        <v>5</v>
      </c>
      <c r="E1" s="4" t="s">
        <v>6</v>
      </c>
      <c r="F1" s="4" t="s">
        <v>19</v>
      </c>
      <c r="G1" s="4" t="s">
        <v>17</v>
      </c>
      <c r="H1" s="4" t="s">
        <v>18</v>
      </c>
      <c r="I1" s="4" t="s">
        <v>8</v>
      </c>
      <c r="J1" s="4" t="s">
        <v>20</v>
      </c>
      <c r="K1" s="4" t="s">
        <v>9</v>
      </c>
    </row>
    <row r="2" spans="1:11" x14ac:dyDescent="0.3">
      <c r="A2" s="1" t="s">
        <v>56</v>
      </c>
      <c r="B2" s="1">
        <v>1</v>
      </c>
      <c r="C2" s="1">
        <v>1925</v>
      </c>
      <c r="D2" s="2">
        <v>282</v>
      </c>
      <c r="E2" s="2">
        <v>293</v>
      </c>
      <c r="F2" s="2">
        <v>286</v>
      </c>
      <c r="G2" s="2">
        <v>292</v>
      </c>
      <c r="H2" s="2">
        <v>289</v>
      </c>
      <c r="I2" s="2">
        <v>284</v>
      </c>
      <c r="J2" s="2">
        <v>100</v>
      </c>
      <c r="K2" s="2">
        <v>99</v>
      </c>
    </row>
    <row r="3" spans="1:11" x14ac:dyDescent="0.3">
      <c r="A3" s="3" t="s">
        <v>83</v>
      </c>
      <c r="B3" s="3">
        <v>2</v>
      </c>
      <c r="C3" s="3">
        <v>1706</v>
      </c>
      <c r="D3" s="3">
        <v>188</v>
      </c>
      <c r="E3" s="3">
        <v>283</v>
      </c>
      <c r="F3" s="3">
        <v>189</v>
      </c>
      <c r="G3" s="3">
        <v>284</v>
      </c>
      <c r="H3" s="3">
        <v>280</v>
      </c>
      <c r="I3" s="3">
        <v>286</v>
      </c>
      <c r="J3" s="3">
        <v>99</v>
      </c>
      <c r="K3" s="3">
        <v>97</v>
      </c>
    </row>
    <row r="4" spans="1:11" x14ac:dyDescent="0.3">
      <c r="A4" s="1" t="s">
        <v>37</v>
      </c>
      <c r="B4" s="1">
        <v>3</v>
      </c>
      <c r="C4" s="1">
        <v>1595</v>
      </c>
      <c r="D4" s="2">
        <v>191</v>
      </c>
      <c r="E4" s="2">
        <v>276</v>
      </c>
      <c r="F4" s="2">
        <v>273</v>
      </c>
      <c r="G4" s="2">
        <v>190</v>
      </c>
      <c r="H4" s="2">
        <v>278</v>
      </c>
      <c r="I4" s="2">
        <v>191</v>
      </c>
      <c r="J4" s="2">
        <v>98</v>
      </c>
      <c r="K4" s="2">
        <v>98</v>
      </c>
    </row>
    <row r="5" spans="1:11" x14ac:dyDescent="0.3">
      <c r="A5" s="3" t="s">
        <v>67</v>
      </c>
      <c r="B5" s="3">
        <v>4</v>
      </c>
      <c r="C5" s="3">
        <v>1361</v>
      </c>
      <c r="D5" s="3">
        <v>294</v>
      </c>
      <c r="E5" s="3">
        <v>100</v>
      </c>
      <c r="F5" s="3">
        <v>297</v>
      </c>
      <c r="G5" s="3">
        <v>98</v>
      </c>
      <c r="H5" s="3">
        <v>278</v>
      </c>
      <c r="I5" s="3">
        <v>194</v>
      </c>
      <c r="J5" s="3">
        <v>0</v>
      </c>
      <c r="K5" s="3">
        <v>100</v>
      </c>
    </row>
    <row r="6" spans="1:11" x14ac:dyDescent="0.3">
      <c r="A6" s="1" t="s">
        <v>51</v>
      </c>
      <c r="B6" s="1">
        <v>5</v>
      </c>
      <c r="C6" s="1">
        <v>457</v>
      </c>
      <c r="D6" s="2">
        <v>90</v>
      </c>
      <c r="E6" s="2">
        <v>92</v>
      </c>
      <c r="F6" s="2">
        <v>0</v>
      </c>
      <c r="G6" s="2">
        <v>0</v>
      </c>
      <c r="H6" s="2">
        <v>87</v>
      </c>
      <c r="I6" s="2">
        <v>90</v>
      </c>
      <c r="J6" s="2">
        <v>98</v>
      </c>
      <c r="K6" s="2">
        <v>0</v>
      </c>
    </row>
    <row r="7" spans="1:11" x14ac:dyDescent="0.3">
      <c r="A7" s="3" t="s">
        <v>80</v>
      </c>
      <c r="B7" s="3">
        <v>6</v>
      </c>
      <c r="C7" s="3">
        <v>278</v>
      </c>
      <c r="D7" s="3">
        <v>0</v>
      </c>
      <c r="E7" s="3">
        <v>91</v>
      </c>
      <c r="F7" s="3">
        <v>89</v>
      </c>
      <c r="G7" s="3">
        <v>0</v>
      </c>
      <c r="H7" s="3">
        <v>98</v>
      </c>
      <c r="I7" s="3">
        <v>0</v>
      </c>
      <c r="J7" s="3">
        <v>0</v>
      </c>
      <c r="K7" s="3">
        <v>0</v>
      </c>
    </row>
  </sheetData>
  <autoFilter ref="A1:K7" xr:uid="{83A9BF93-1450-424F-AFE0-68D00B04EB76}">
    <sortState xmlns:xlrd2="http://schemas.microsoft.com/office/spreadsheetml/2017/richdata2" ref="A2:K7">
      <sortCondition ref="B1:B7"/>
    </sortState>
  </autoFilter>
  <pageMargins left="0.7" right="0.7" top="0.75" bottom="0.75" header="0.3" footer="0.3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9BFC3-E10B-4CE2-964C-C70C24858EE8}">
  <dimension ref="A1:K28"/>
  <sheetViews>
    <sheetView workbookViewId="0"/>
  </sheetViews>
  <sheetFormatPr defaultRowHeight="14.4" x14ac:dyDescent="0.3"/>
  <cols>
    <col min="2" max="2" width="19.44140625" bestFit="1" customWidth="1"/>
    <col min="3" max="3" width="22.109375" bestFit="1" customWidth="1"/>
    <col min="5" max="5" width="10.6640625" bestFit="1" customWidth="1"/>
  </cols>
  <sheetData>
    <row r="1" spans="1:11" ht="15" customHeight="1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5</v>
      </c>
      <c r="G1" s="4" t="s">
        <v>6</v>
      </c>
      <c r="H1" s="4" t="s">
        <v>19</v>
      </c>
      <c r="I1" s="4" t="s">
        <v>17</v>
      </c>
      <c r="J1" s="4" t="s">
        <v>18</v>
      </c>
      <c r="K1" s="4" t="s">
        <v>8</v>
      </c>
    </row>
    <row r="2" spans="1:11" x14ac:dyDescent="0.3">
      <c r="A2" s="1">
        <v>200</v>
      </c>
      <c r="B2" s="1" t="s">
        <v>67</v>
      </c>
      <c r="C2" s="1" t="s">
        <v>111</v>
      </c>
      <c r="D2" s="1">
        <v>1</v>
      </c>
      <c r="E2" s="1">
        <v>295</v>
      </c>
      <c r="F2" s="1">
        <v>100</v>
      </c>
      <c r="G2" s="1">
        <v>0</v>
      </c>
      <c r="H2" s="1">
        <v>100</v>
      </c>
      <c r="I2" s="1">
        <v>0</v>
      </c>
      <c r="J2" s="1">
        <v>95</v>
      </c>
      <c r="K2" s="1">
        <v>0</v>
      </c>
    </row>
    <row r="3" spans="1:11" x14ac:dyDescent="0.3">
      <c r="A3" s="3">
        <v>201</v>
      </c>
      <c r="B3" s="3" t="s">
        <v>67</v>
      </c>
      <c r="C3" s="3" t="s">
        <v>112</v>
      </c>
      <c r="D3" s="3">
        <v>2</v>
      </c>
      <c r="E3" s="3">
        <v>294</v>
      </c>
      <c r="F3" s="3">
        <v>0</v>
      </c>
      <c r="G3" s="3">
        <v>100</v>
      </c>
      <c r="H3" s="3">
        <v>0</v>
      </c>
      <c r="I3" s="3">
        <v>98</v>
      </c>
      <c r="J3" s="3">
        <v>0</v>
      </c>
      <c r="K3" s="3">
        <v>96</v>
      </c>
    </row>
    <row r="4" spans="1:11" x14ac:dyDescent="0.3">
      <c r="A4" s="1">
        <v>58</v>
      </c>
      <c r="B4" s="1" t="s">
        <v>37</v>
      </c>
      <c r="C4" s="1" t="s">
        <v>99</v>
      </c>
      <c r="D4" s="1">
        <v>3</v>
      </c>
      <c r="E4" s="1">
        <v>293</v>
      </c>
      <c r="F4" s="1">
        <v>0</v>
      </c>
      <c r="G4" s="1">
        <v>97</v>
      </c>
      <c r="H4" s="1">
        <v>0</v>
      </c>
      <c r="I4" s="1">
        <v>96</v>
      </c>
      <c r="J4" s="1">
        <v>100</v>
      </c>
      <c r="K4" s="1">
        <v>0</v>
      </c>
    </row>
    <row r="5" spans="1:11" x14ac:dyDescent="0.3">
      <c r="A5" s="3">
        <v>146</v>
      </c>
      <c r="B5" s="3" t="s">
        <v>56</v>
      </c>
      <c r="C5" s="3" t="s">
        <v>105</v>
      </c>
      <c r="D5" s="3">
        <v>4</v>
      </c>
      <c r="E5" s="3">
        <v>291</v>
      </c>
      <c r="F5" s="3">
        <v>0</v>
      </c>
      <c r="G5" s="3">
        <v>99</v>
      </c>
      <c r="H5" s="3">
        <v>96</v>
      </c>
      <c r="I5" s="3">
        <v>0</v>
      </c>
      <c r="J5" s="3">
        <v>96</v>
      </c>
      <c r="K5" s="3">
        <v>0</v>
      </c>
    </row>
    <row r="6" spans="1:11" x14ac:dyDescent="0.3">
      <c r="A6" s="1">
        <v>145</v>
      </c>
      <c r="B6" s="1" t="s">
        <v>56</v>
      </c>
      <c r="C6" s="1" t="s">
        <v>104</v>
      </c>
      <c r="D6" s="1">
        <v>5</v>
      </c>
      <c r="E6" s="1">
        <v>290</v>
      </c>
      <c r="F6" s="1">
        <v>94</v>
      </c>
      <c r="G6" s="1">
        <v>0</v>
      </c>
      <c r="H6" s="1">
        <v>97</v>
      </c>
      <c r="I6" s="1">
        <v>0</v>
      </c>
      <c r="J6" s="1">
        <v>0</v>
      </c>
      <c r="K6" s="1">
        <v>99</v>
      </c>
    </row>
    <row r="7" spans="1:11" x14ac:dyDescent="0.3">
      <c r="A7" s="3">
        <v>26</v>
      </c>
      <c r="B7" s="3" t="s">
        <v>83</v>
      </c>
      <c r="C7" s="3" t="s">
        <v>118</v>
      </c>
      <c r="D7" s="3">
        <v>5</v>
      </c>
      <c r="E7" s="3">
        <v>290</v>
      </c>
      <c r="F7" s="3">
        <v>97</v>
      </c>
      <c r="G7" s="3">
        <v>0</v>
      </c>
      <c r="H7" s="3">
        <v>95</v>
      </c>
      <c r="I7" s="3">
        <v>0</v>
      </c>
      <c r="J7" s="3">
        <v>98</v>
      </c>
      <c r="K7" s="3">
        <v>0</v>
      </c>
    </row>
    <row r="8" spans="1:11" x14ac:dyDescent="0.3">
      <c r="A8" s="1">
        <v>148</v>
      </c>
      <c r="B8" s="1" t="s">
        <v>56</v>
      </c>
      <c r="C8" s="1" t="s">
        <v>107</v>
      </c>
      <c r="D8" s="1">
        <v>7</v>
      </c>
      <c r="E8" s="1">
        <v>289</v>
      </c>
      <c r="F8" s="1">
        <v>0</v>
      </c>
      <c r="G8" s="1">
        <v>96</v>
      </c>
      <c r="H8" s="1">
        <v>0</v>
      </c>
      <c r="I8" s="1">
        <v>100</v>
      </c>
      <c r="J8" s="1">
        <v>0</v>
      </c>
      <c r="K8" s="1">
        <v>93</v>
      </c>
    </row>
    <row r="9" spans="1:11" x14ac:dyDescent="0.3">
      <c r="A9" s="3">
        <v>25</v>
      </c>
      <c r="B9" s="3" t="s">
        <v>83</v>
      </c>
      <c r="C9" s="3" t="s">
        <v>117</v>
      </c>
      <c r="D9" s="3">
        <v>8</v>
      </c>
      <c r="E9" s="3">
        <v>288</v>
      </c>
      <c r="F9" s="3">
        <v>0</v>
      </c>
      <c r="G9" s="3">
        <v>95</v>
      </c>
      <c r="H9" s="3">
        <v>0</v>
      </c>
      <c r="I9" s="3">
        <v>99</v>
      </c>
      <c r="J9" s="3">
        <v>0</v>
      </c>
      <c r="K9" s="3">
        <v>94</v>
      </c>
    </row>
    <row r="10" spans="1:11" x14ac:dyDescent="0.3">
      <c r="A10" s="1">
        <v>176</v>
      </c>
      <c r="B10" s="1" t="s">
        <v>56</v>
      </c>
      <c r="C10" s="1" t="s">
        <v>109</v>
      </c>
      <c r="D10" s="1">
        <v>9</v>
      </c>
      <c r="E10" s="1">
        <v>287</v>
      </c>
      <c r="F10" s="1">
        <v>95</v>
      </c>
      <c r="G10" s="1">
        <v>0</v>
      </c>
      <c r="H10" s="1">
        <v>93</v>
      </c>
      <c r="I10" s="1">
        <v>0</v>
      </c>
      <c r="J10" s="1">
        <v>99</v>
      </c>
      <c r="K10" s="1">
        <v>0</v>
      </c>
    </row>
    <row r="11" spans="1:11" x14ac:dyDescent="0.3">
      <c r="A11" s="3">
        <v>197</v>
      </c>
      <c r="B11" s="3" t="s">
        <v>67</v>
      </c>
      <c r="C11" s="3" t="s">
        <v>110</v>
      </c>
      <c r="D11" s="3">
        <v>9</v>
      </c>
      <c r="E11" s="3">
        <v>287</v>
      </c>
      <c r="F11" s="3">
        <v>98</v>
      </c>
      <c r="G11" s="3">
        <v>0</v>
      </c>
      <c r="H11" s="3">
        <v>99</v>
      </c>
      <c r="I11" s="3">
        <v>0</v>
      </c>
      <c r="J11" s="3">
        <v>90</v>
      </c>
      <c r="K11" s="3">
        <v>0</v>
      </c>
    </row>
    <row r="12" spans="1:11" x14ac:dyDescent="0.3">
      <c r="A12" s="1">
        <v>207</v>
      </c>
      <c r="B12" s="1" t="s">
        <v>67</v>
      </c>
      <c r="C12" s="1" t="s">
        <v>115</v>
      </c>
      <c r="D12" s="1">
        <v>9</v>
      </c>
      <c r="E12" s="1">
        <v>287</v>
      </c>
      <c r="F12" s="1">
        <v>96</v>
      </c>
      <c r="G12" s="1">
        <v>0</v>
      </c>
      <c r="H12" s="1">
        <v>98</v>
      </c>
      <c r="I12" s="1">
        <v>0</v>
      </c>
      <c r="J12" s="1">
        <v>93</v>
      </c>
      <c r="K12" s="1">
        <v>0</v>
      </c>
    </row>
    <row r="13" spans="1:11" x14ac:dyDescent="0.3">
      <c r="A13" s="3">
        <v>147</v>
      </c>
      <c r="B13" s="3" t="s">
        <v>56</v>
      </c>
      <c r="C13" s="3" t="s">
        <v>106</v>
      </c>
      <c r="D13" s="3">
        <v>12</v>
      </c>
      <c r="E13" s="3">
        <v>285</v>
      </c>
      <c r="F13" s="3">
        <v>0</v>
      </c>
      <c r="G13" s="3">
        <v>98</v>
      </c>
      <c r="H13" s="3">
        <v>0</v>
      </c>
      <c r="I13" s="3">
        <v>95</v>
      </c>
      <c r="J13" s="3">
        <v>0</v>
      </c>
      <c r="K13" s="3">
        <v>92</v>
      </c>
    </row>
    <row r="14" spans="1:11" x14ac:dyDescent="0.3">
      <c r="A14" s="1">
        <v>60</v>
      </c>
      <c r="B14" s="1" t="s">
        <v>37</v>
      </c>
      <c r="C14" s="1" t="s">
        <v>101</v>
      </c>
      <c r="D14" s="1">
        <v>13</v>
      </c>
      <c r="E14" s="1">
        <v>284</v>
      </c>
      <c r="F14" s="1">
        <v>92</v>
      </c>
      <c r="G14" s="1">
        <v>0</v>
      </c>
      <c r="H14" s="1">
        <v>92</v>
      </c>
      <c r="I14" s="1">
        <v>0</v>
      </c>
      <c r="J14" s="1">
        <v>0</v>
      </c>
      <c r="K14" s="1">
        <v>100</v>
      </c>
    </row>
    <row r="15" spans="1:11" x14ac:dyDescent="0.3">
      <c r="A15" s="3">
        <v>149</v>
      </c>
      <c r="B15" s="3" t="s">
        <v>56</v>
      </c>
      <c r="C15" s="3" t="s">
        <v>108</v>
      </c>
      <c r="D15" s="3">
        <v>13</v>
      </c>
      <c r="E15" s="3">
        <v>284</v>
      </c>
      <c r="F15" s="3">
        <v>93</v>
      </c>
      <c r="G15" s="3">
        <v>0</v>
      </c>
      <c r="H15" s="3">
        <v>0</v>
      </c>
      <c r="I15" s="3">
        <v>97</v>
      </c>
      <c r="J15" s="3">
        <v>94</v>
      </c>
      <c r="K15" s="3">
        <v>0</v>
      </c>
    </row>
    <row r="16" spans="1:11" x14ac:dyDescent="0.3">
      <c r="A16" s="1">
        <v>30</v>
      </c>
      <c r="B16" s="1" t="s">
        <v>83</v>
      </c>
      <c r="C16" s="1" t="s">
        <v>122</v>
      </c>
      <c r="D16" s="1">
        <v>15</v>
      </c>
      <c r="E16" s="1">
        <v>282</v>
      </c>
      <c r="F16" s="1">
        <v>0</v>
      </c>
      <c r="G16" s="1">
        <v>93</v>
      </c>
      <c r="H16" s="1">
        <v>94</v>
      </c>
      <c r="I16" s="1">
        <v>0</v>
      </c>
      <c r="J16" s="1">
        <v>0</v>
      </c>
      <c r="K16" s="1">
        <v>95</v>
      </c>
    </row>
    <row r="17" spans="1:11" x14ac:dyDescent="0.3">
      <c r="A17" s="3">
        <v>55</v>
      </c>
      <c r="B17" s="3" t="s">
        <v>37</v>
      </c>
      <c r="C17" s="3" t="s">
        <v>96</v>
      </c>
      <c r="D17" s="3">
        <v>16</v>
      </c>
      <c r="E17" s="3">
        <v>281</v>
      </c>
      <c r="F17" s="3">
        <v>99</v>
      </c>
      <c r="G17" s="3">
        <v>0</v>
      </c>
      <c r="H17" s="3">
        <v>0</v>
      </c>
      <c r="I17" s="3">
        <v>94</v>
      </c>
      <c r="J17" s="3">
        <v>88</v>
      </c>
      <c r="K17" s="3">
        <v>0</v>
      </c>
    </row>
    <row r="18" spans="1:11" x14ac:dyDescent="0.3">
      <c r="A18" s="1">
        <v>104</v>
      </c>
      <c r="B18" s="1" t="s">
        <v>80</v>
      </c>
      <c r="C18" s="1" t="s">
        <v>116</v>
      </c>
      <c r="D18" s="1">
        <v>17</v>
      </c>
      <c r="E18" s="1">
        <v>278</v>
      </c>
      <c r="F18" s="1">
        <v>0</v>
      </c>
      <c r="G18" s="1">
        <v>91</v>
      </c>
      <c r="H18" s="1">
        <v>89</v>
      </c>
      <c r="I18" s="1">
        <v>0</v>
      </c>
      <c r="J18" s="1">
        <v>98</v>
      </c>
      <c r="K18" s="1">
        <v>0</v>
      </c>
    </row>
    <row r="19" spans="1:11" x14ac:dyDescent="0.3">
      <c r="A19" s="3">
        <v>28</v>
      </c>
      <c r="B19" s="3" t="s">
        <v>83</v>
      </c>
      <c r="C19" s="3" t="s">
        <v>120</v>
      </c>
      <c r="D19" s="3">
        <v>17</v>
      </c>
      <c r="E19" s="3">
        <v>278</v>
      </c>
      <c r="F19" s="3">
        <v>0</v>
      </c>
      <c r="G19" s="3">
        <v>95</v>
      </c>
      <c r="H19" s="3">
        <v>0</v>
      </c>
      <c r="I19" s="3">
        <v>93</v>
      </c>
      <c r="J19" s="3">
        <v>90</v>
      </c>
      <c r="K19" s="3">
        <v>0</v>
      </c>
    </row>
    <row r="20" spans="1:11" x14ac:dyDescent="0.3">
      <c r="A20" s="1">
        <v>27</v>
      </c>
      <c r="B20" s="1" t="s">
        <v>83</v>
      </c>
      <c r="C20" s="1" t="s">
        <v>119</v>
      </c>
      <c r="D20" s="1">
        <v>19</v>
      </c>
      <c r="E20" s="1">
        <v>275</v>
      </c>
      <c r="F20" s="1">
        <v>91</v>
      </c>
      <c r="G20" s="1">
        <v>0</v>
      </c>
      <c r="H20" s="1">
        <v>0</v>
      </c>
      <c r="I20" s="1">
        <v>92</v>
      </c>
      <c r="J20" s="1">
        <v>92</v>
      </c>
      <c r="K20" s="1">
        <v>0</v>
      </c>
    </row>
    <row r="21" spans="1:11" x14ac:dyDescent="0.3">
      <c r="A21" s="3">
        <v>56</v>
      </c>
      <c r="B21" s="3" t="s">
        <v>37</v>
      </c>
      <c r="C21" s="3" t="s">
        <v>97</v>
      </c>
      <c r="D21" s="3">
        <v>20</v>
      </c>
      <c r="E21" s="3">
        <v>271</v>
      </c>
      <c r="F21" s="3">
        <v>0</v>
      </c>
      <c r="G21" s="3">
        <v>90</v>
      </c>
      <c r="H21" s="3">
        <v>91</v>
      </c>
      <c r="I21" s="3">
        <v>0</v>
      </c>
      <c r="J21" s="3">
        <v>90</v>
      </c>
      <c r="K21" s="3">
        <v>0</v>
      </c>
    </row>
    <row r="22" spans="1:11" x14ac:dyDescent="0.3">
      <c r="A22" s="1">
        <v>59</v>
      </c>
      <c r="B22" s="1" t="s">
        <v>37</v>
      </c>
      <c r="C22" s="1" t="s">
        <v>100</v>
      </c>
      <c r="D22" s="1">
        <v>21</v>
      </c>
      <c r="E22" s="1">
        <v>270</v>
      </c>
      <c r="F22" s="1">
        <v>0</v>
      </c>
      <c r="G22" s="1">
        <v>89</v>
      </c>
      <c r="H22" s="1">
        <v>90</v>
      </c>
      <c r="I22" s="1">
        <v>0</v>
      </c>
      <c r="J22" s="1">
        <v>0</v>
      </c>
      <c r="K22" s="1">
        <v>91</v>
      </c>
    </row>
    <row r="23" spans="1:11" x14ac:dyDescent="0.3">
      <c r="A23" s="3">
        <v>303</v>
      </c>
      <c r="B23" s="3" t="s">
        <v>51</v>
      </c>
      <c r="C23" s="3" t="s">
        <v>103</v>
      </c>
      <c r="D23" s="3">
        <v>22</v>
      </c>
      <c r="E23" s="3">
        <v>182</v>
      </c>
      <c r="F23" s="3">
        <v>0</v>
      </c>
      <c r="G23" s="3">
        <v>92</v>
      </c>
      <c r="H23" s="3">
        <v>0</v>
      </c>
      <c r="I23" s="3">
        <v>0</v>
      </c>
      <c r="J23" s="3">
        <v>0</v>
      </c>
      <c r="K23" s="3">
        <v>90</v>
      </c>
    </row>
    <row r="24" spans="1:11" x14ac:dyDescent="0.3">
      <c r="A24" s="1">
        <v>302</v>
      </c>
      <c r="B24" s="1" t="s">
        <v>51</v>
      </c>
      <c r="C24" s="1" t="s">
        <v>102</v>
      </c>
      <c r="D24" s="1">
        <v>23</v>
      </c>
      <c r="E24" s="1">
        <v>177</v>
      </c>
      <c r="F24" s="1">
        <v>90</v>
      </c>
      <c r="G24" s="1">
        <v>0</v>
      </c>
      <c r="H24" s="1">
        <v>0</v>
      </c>
      <c r="I24" s="1">
        <v>0</v>
      </c>
      <c r="J24" s="1">
        <v>87</v>
      </c>
      <c r="K24" s="1">
        <v>0</v>
      </c>
    </row>
    <row r="25" spans="1:11" x14ac:dyDescent="0.3">
      <c r="A25" s="3">
        <v>202</v>
      </c>
      <c r="B25" s="3" t="s">
        <v>67</v>
      </c>
      <c r="C25" s="3" t="s">
        <v>113</v>
      </c>
      <c r="D25" s="3">
        <v>24</v>
      </c>
      <c r="E25" s="3">
        <v>98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98</v>
      </c>
    </row>
    <row r="26" spans="1:11" x14ac:dyDescent="0.3">
      <c r="A26" s="1">
        <v>29</v>
      </c>
      <c r="B26" s="1" t="s">
        <v>83</v>
      </c>
      <c r="C26" s="1" t="s">
        <v>121</v>
      </c>
      <c r="D26" s="1">
        <v>25</v>
      </c>
      <c r="E26" s="1">
        <v>97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97</v>
      </c>
    </row>
    <row r="27" spans="1:11" x14ac:dyDescent="0.3">
      <c r="A27" s="3">
        <v>57</v>
      </c>
      <c r="B27" s="3" t="s">
        <v>37</v>
      </c>
      <c r="C27" s="3" t="s">
        <v>98</v>
      </c>
      <c r="D27" s="3">
        <v>26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x14ac:dyDescent="0.3">
      <c r="A28" s="1">
        <v>203</v>
      </c>
      <c r="B28" s="1" t="s">
        <v>67</v>
      </c>
      <c r="C28" s="1" t="s">
        <v>114</v>
      </c>
      <c r="D28" s="1">
        <v>26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</row>
  </sheetData>
  <autoFilter ref="A1:K28" xr:uid="{AF29BFC3-E10B-4CE2-964C-C70C24858EE8}">
    <sortState xmlns:xlrd2="http://schemas.microsoft.com/office/spreadsheetml/2017/richdata2" ref="A2:K28">
      <sortCondition ref="D1:D28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CF43-7D8D-4EEA-96DE-C66A6183CC8A}">
  <dimension ref="A1:K28"/>
  <sheetViews>
    <sheetView workbookViewId="0"/>
  </sheetViews>
  <sheetFormatPr defaultRowHeight="14.4" x14ac:dyDescent="0.3"/>
  <cols>
    <col min="2" max="2" width="19.44140625" bestFit="1" customWidth="1"/>
    <col min="3" max="3" width="22.109375" bestFit="1" customWidth="1"/>
    <col min="5" max="5" width="10.6640625" bestFit="1" customWidth="1"/>
  </cols>
  <sheetData>
    <row r="1" spans="1:11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32</v>
      </c>
      <c r="G1" s="4" t="s">
        <v>33</v>
      </c>
      <c r="H1" s="4" t="s">
        <v>28</v>
      </c>
      <c r="I1" s="4" t="s">
        <v>29</v>
      </c>
      <c r="J1" s="4" t="s">
        <v>30</v>
      </c>
      <c r="K1" s="4" t="s">
        <v>31</v>
      </c>
    </row>
    <row r="2" spans="1:11" x14ac:dyDescent="0.3">
      <c r="A2" s="1">
        <v>200</v>
      </c>
      <c r="B2" s="1" t="s">
        <v>67</v>
      </c>
      <c r="C2" s="1" t="s">
        <v>111</v>
      </c>
      <c r="D2" s="1">
        <v>1</v>
      </c>
      <c r="E2" s="1">
        <v>295</v>
      </c>
      <c r="F2" s="1">
        <v>23.6</v>
      </c>
      <c r="G2" s="1">
        <v>0</v>
      </c>
      <c r="H2" s="1">
        <v>2.66</v>
      </c>
      <c r="I2" s="1">
        <v>0</v>
      </c>
      <c r="J2" s="1">
        <v>74</v>
      </c>
      <c r="K2" s="1">
        <v>0</v>
      </c>
    </row>
    <row r="3" spans="1:11" x14ac:dyDescent="0.3">
      <c r="A3" s="3">
        <v>201</v>
      </c>
      <c r="B3" s="3" t="s">
        <v>67</v>
      </c>
      <c r="C3" s="3" t="s">
        <v>112</v>
      </c>
      <c r="D3" s="3">
        <v>2</v>
      </c>
      <c r="E3" s="3">
        <v>294</v>
      </c>
      <c r="F3" s="3">
        <v>0</v>
      </c>
      <c r="G3" s="3">
        <v>51</v>
      </c>
      <c r="H3" s="3">
        <v>0</v>
      </c>
      <c r="I3" s="3">
        <v>7.04</v>
      </c>
      <c r="J3" s="3">
        <v>0</v>
      </c>
      <c r="K3" s="3">
        <v>7.44</v>
      </c>
    </row>
    <row r="4" spans="1:11" x14ac:dyDescent="0.3">
      <c r="A4" s="1">
        <v>58</v>
      </c>
      <c r="B4" s="1" t="s">
        <v>37</v>
      </c>
      <c r="C4" s="1" t="s">
        <v>99</v>
      </c>
      <c r="D4" s="1">
        <v>3</v>
      </c>
      <c r="E4" s="1">
        <v>293</v>
      </c>
      <c r="F4" s="1">
        <v>0</v>
      </c>
      <c r="G4" s="1">
        <v>53.7</v>
      </c>
      <c r="H4" s="1">
        <v>0</v>
      </c>
      <c r="I4" s="1">
        <v>6.42</v>
      </c>
      <c r="J4" s="1">
        <v>80</v>
      </c>
      <c r="K4" s="1">
        <v>0</v>
      </c>
    </row>
    <row r="5" spans="1:11" x14ac:dyDescent="0.3">
      <c r="A5" s="3">
        <v>146</v>
      </c>
      <c r="B5" s="3" t="s">
        <v>56</v>
      </c>
      <c r="C5" s="3" t="s">
        <v>105</v>
      </c>
      <c r="D5" s="3">
        <v>4</v>
      </c>
      <c r="E5" s="3">
        <v>291</v>
      </c>
      <c r="F5" s="3">
        <v>0</v>
      </c>
      <c r="G5" s="3">
        <v>52.2</v>
      </c>
      <c r="H5" s="3">
        <v>2.31</v>
      </c>
      <c r="I5" s="3">
        <v>0</v>
      </c>
      <c r="J5" s="3">
        <v>76</v>
      </c>
      <c r="K5" s="3">
        <v>0</v>
      </c>
    </row>
    <row r="6" spans="1:11" x14ac:dyDescent="0.3">
      <c r="A6" s="1">
        <v>145</v>
      </c>
      <c r="B6" s="1" t="s">
        <v>56</v>
      </c>
      <c r="C6" s="1" t="s">
        <v>104</v>
      </c>
      <c r="D6" s="1">
        <v>5</v>
      </c>
      <c r="E6" s="1">
        <v>290</v>
      </c>
      <c r="F6" s="1">
        <v>24.8</v>
      </c>
      <c r="G6" s="1">
        <v>0</v>
      </c>
      <c r="H6" s="1">
        <v>2.34</v>
      </c>
      <c r="I6" s="1">
        <v>0</v>
      </c>
      <c r="J6" s="1">
        <v>0</v>
      </c>
      <c r="K6" s="1">
        <v>9.1</v>
      </c>
    </row>
    <row r="7" spans="1:11" x14ac:dyDescent="0.3">
      <c r="A7" s="3">
        <v>26</v>
      </c>
      <c r="B7" s="3" t="s">
        <v>83</v>
      </c>
      <c r="C7" s="3" t="s">
        <v>118</v>
      </c>
      <c r="D7" s="3">
        <v>5</v>
      </c>
      <c r="E7" s="3">
        <v>290</v>
      </c>
      <c r="F7" s="3">
        <v>24.4</v>
      </c>
      <c r="G7" s="3">
        <v>0</v>
      </c>
      <c r="H7" s="3">
        <v>2.29</v>
      </c>
      <c r="I7" s="3">
        <v>0</v>
      </c>
      <c r="J7" s="3">
        <v>77</v>
      </c>
      <c r="K7" s="3">
        <v>0</v>
      </c>
    </row>
    <row r="8" spans="1:11" x14ac:dyDescent="0.3">
      <c r="A8" s="1">
        <v>148</v>
      </c>
      <c r="B8" s="1" t="s">
        <v>56</v>
      </c>
      <c r="C8" s="1" t="s">
        <v>107</v>
      </c>
      <c r="D8" s="1">
        <v>7</v>
      </c>
      <c r="E8" s="1">
        <v>289</v>
      </c>
      <c r="F8" s="1">
        <v>0</v>
      </c>
      <c r="G8" s="1">
        <v>53.8</v>
      </c>
      <c r="H8" s="1">
        <v>0</v>
      </c>
      <c r="I8" s="1">
        <v>7.46</v>
      </c>
      <c r="J8" s="1">
        <v>0</v>
      </c>
      <c r="K8" s="1">
        <v>7.09</v>
      </c>
    </row>
    <row r="9" spans="1:11" x14ac:dyDescent="0.3">
      <c r="A9" s="3">
        <v>25</v>
      </c>
      <c r="B9" s="3" t="s">
        <v>83</v>
      </c>
      <c r="C9" s="3" t="s">
        <v>117</v>
      </c>
      <c r="D9" s="3">
        <v>8</v>
      </c>
      <c r="E9" s="3">
        <v>288</v>
      </c>
      <c r="F9" s="3">
        <v>0</v>
      </c>
      <c r="G9" s="3">
        <v>55.4</v>
      </c>
      <c r="H9" s="3">
        <v>0</v>
      </c>
      <c r="I9" s="3">
        <v>7.18</v>
      </c>
      <c r="J9" s="3">
        <v>0</v>
      </c>
      <c r="K9" s="3">
        <v>7.27</v>
      </c>
    </row>
    <row r="10" spans="1:11" x14ac:dyDescent="0.3">
      <c r="A10" s="1">
        <v>176</v>
      </c>
      <c r="B10" s="1" t="s">
        <v>56</v>
      </c>
      <c r="C10" s="1" t="s">
        <v>109</v>
      </c>
      <c r="D10" s="1">
        <v>9</v>
      </c>
      <c r="E10" s="1">
        <v>287</v>
      </c>
      <c r="F10" s="1">
        <v>24.7</v>
      </c>
      <c r="G10" s="1">
        <v>0</v>
      </c>
      <c r="H10" s="1">
        <v>2.16</v>
      </c>
      <c r="I10" s="1">
        <v>0</v>
      </c>
      <c r="J10" s="1">
        <v>78</v>
      </c>
      <c r="K10" s="1">
        <v>0</v>
      </c>
    </row>
    <row r="11" spans="1:11" x14ac:dyDescent="0.3">
      <c r="A11" s="3">
        <v>197</v>
      </c>
      <c r="B11" s="3" t="s">
        <v>67</v>
      </c>
      <c r="C11" s="3" t="s">
        <v>110</v>
      </c>
      <c r="D11" s="3">
        <v>9</v>
      </c>
      <c r="E11" s="3">
        <v>287</v>
      </c>
      <c r="F11" s="3">
        <v>24.3</v>
      </c>
      <c r="G11" s="3">
        <v>0</v>
      </c>
      <c r="H11" s="3">
        <v>2.65</v>
      </c>
      <c r="I11" s="3">
        <v>0</v>
      </c>
      <c r="J11" s="3">
        <v>67</v>
      </c>
      <c r="K11" s="3">
        <v>0</v>
      </c>
    </row>
    <row r="12" spans="1:11" x14ac:dyDescent="0.3">
      <c r="A12" s="1">
        <v>207</v>
      </c>
      <c r="B12" s="1" t="s">
        <v>67</v>
      </c>
      <c r="C12" s="1" t="s">
        <v>115</v>
      </c>
      <c r="D12" s="1">
        <v>9</v>
      </c>
      <c r="E12" s="1">
        <v>287</v>
      </c>
      <c r="F12" s="1">
        <v>24.5</v>
      </c>
      <c r="G12" s="1">
        <v>0</v>
      </c>
      <c r="H12" s="1">
        <v>2.52</v>
      </c>
      <c r="I12" s="1">
        <v>0</v>
      </c>
      <c r="J12" s="1">
        <v>70</v>
      </c>
      <c r="K12" s="1">
        <v>0</v>
      </c>
    </row>
    <row r="13" spans="1:11" x14ac:dyDescent="0.3">
      <c r="A13" s="3">
        <v>147</v>
      </c>
      <c r="B13" s="3" t="s">
        <v>56</v>
      </c>
      <c r="C13" s="3" t="s">
        <v>106</v>
      </c>
      <c r="D13" s="3">
        <v>12</v>
      </c>
      <c r="E13" s="3">
        <v>285</v>
      </c>
      <c r="F13" s="3">
        <v>0</v>
      </c>
      <c r="G13" s="3">
        <v>53.4</v>
      </c>
      <c r="H13" s="3">
        <v>0</v>
      </c>
      <c r="I13" s="3">
        <v>6.3</v>
      </c>
      <c r="J13" s="3">
        <v>0</v>
      </c>
      <c r="K13" s="3">
        <v>6.63</v>
      </c>
    </row>
    <row r="14" spans="1:11" x14ac:dyDescent="0.3">
      <c r="A14" s="1">
        <v>60</v>
      </c>
      <c r="B14" s="1" t="s">
        <v>37</v>
      </c>
      <c r="C14" s="1" t="s">
        <v>101</v>
      </c>
      <c r="D14" s="1">
        <v>13</v>
      </c>
      <c r="E14" s="1">
        <v>284</v>
      </c>
      <c r="F14" s="1">
        <v>26.7</v>
      </c>
      <c r="G14" s="1">
        <v>0</v>
      </c>
      <c r="H14" s="1">
        <v>2.1</v>
      </c>
      <c r="I14" s="1">
        <v>0</v>
      </c>
      <c r="J14" s="1">
        <v>0</v>
      </c>
      <c r="K14" s="1">
        <v>10.11</v>
      </c>
    </row>
    <row r="15" spans="1:11" x14ac:dyDescent="0.3">
      <c r="A15" s="3">
        <v>149</v>
      </c>
      <c r="B15" s="3" t="s">
        <v>56</v>
      </c>
      <c r="C15" s="3" t="s">
        <v>108</v>
      </c>
      <c r="D15" s="3">
        <v>13</v>
      </c>
      <c r="E15" s="3">
        <v>284</v>
      </c>
      <c r="F15" s="3">
        <v>25</v>
      </c>
      <c r="G15" s="3">
        <v>0</v>
      </c>
      <c r="H15" s="3">
        <v>0</v>
      </c>
      <c r="I15" s="3">
        <v>6.8</v>
      </c>
      <c r="J15" s="3">
        <v>72</v>
      </c>
      <c r="K15" s="3">
        <v>0</v>
      </c>
    </row>
    <row r="16" spans="1:11" x14ac:dyDescent="0.3">
      <c r="A16" s="1">
        <v>30</v>
      </c>
      <c r="B16" s="1" t="s">
        <v>83</v>
      </c>
      <c r="C16" s="1" t="s">
        <v>122</v>
      </c>
      <c r="D16" s="1">
        <v>15</v>
      </c>
      <c r="E16" s="1">
        <v>282</v>
      </c>
      <c r="F16" s="1">
        <v>0</v>
      </c>
      <c r="G16" s="1">
        <v>56.2</v>
      </c>
      <c r="H16" s="1">
        <v>2.17</v>
      </c>
      <c r="I16" s="1">
        <v>0</v>
      </c>
      <c r="J16" s="1">
        <v>0</v>
      </c>
      <c r="K16" s="1">
        <v>7.32</v>
      </c>
    </row>
    <row r="17" spans="1:11" x14ac:dyDescent="0.3">
      <c r="A17" s="3">
        <v>55</v>
      </c>
      <c r="B17" s="3" t="s">
        <v>37</v>
      </c>
      <c r="C17" s="3" t="s">
        <v>96</v>
      </c>
      <c r="D17" s="3">
        <v>16</v>
      </c>
      <c r="E17" s="3">
        <v>281</v>
      </c>
      <c r="F17" s="3">
        <v>24</v>
      </c>
      <c r="G17" s="3">
        <v>0</v>
      </c>
      <c r="H17" s="3">
        <v>0</v>
      </c>
      <c r="I17" s="3">
        <v>6.19</v>
      </c>
      <c r="J17" s="3">
        <v>66</v>
      </c>
      <c r="K17" s="3">
        <v>0</v>
      </c>
    </row>
    <row r="18" spans="1:11" x14ac:dyDescent="0.3">
      <c r="A18" s="1">
        <v>104</v>
      </c>
      <c r="B18" s="1" t="s">
        <v>80</v>
      </c>
      <c r="C18" s="1" t="s">
        <v>116</v>
      </c>
      <c r="D18" s="1">
        <v>17</v>
      </c>
      <c r="E18" s="1">
        <v>278</v>
      </c>
      <c r="F18" s="1">
        <v>0</v>
      </c>
      <c r="G18" s="1">
        <v>57</v>
      </c>
      <c r="H18" s="1">
        <v>1.8</v>
      </c>
      <c r="I18" s="1">
        <v>0</v>
      </c>
      <c r="J18" s="1">
        <v>77</v>
      </c>
      <c r="K18" s="1">
        <v>0</v>
      </c>
    </row>
    <row r="19" spans="1:11" x14ac:dyDescent="0.3">
      <c r="A19" s="3">
        <v>28</v>
      </c>
      <c r="B19" s="3" t="s">
        <v>83</v>
      </c>
      <c r="C19" s="3" t="s">
        <v>120</v>
      </c>
      <c r="D19" s="3">
        <v>17</v>
      </c>
      <c r="E19" s="3">
        <v>278</v>
      </c>
      <c r="F19" s="3">
        <v>0</v>
      </c>
      <c r="G19" s="3">
        <v>55.4</v>
      </c>
      <c r="H19" s="3">
        <v>0</v>
      </c>
      <c r="I19" s="3">
        <v>6.12</v>
      </c>
      <c r="J19" s="3">
        <v>67</v>
      </c>
      <c r="K19" s="3">
        <v>0</v>
      </c>
    </row>
    <row r="20" spans="1:11" x14ac:dyDescent="0.3">
      <c r="A20" s="1">
        <v>27</v>
      </c>
      <c r="B20" s="1" t="s">
        <v>83</v>
      </c>
      <c r="C20" s="1" t="s">
        <v>119</v>
      </c>
      <c r="D20" s="1">
        <v>19</v>
      </c>
      <c r="E20" s="1">
        <v>275</v>
      </c>
      <c r="F20" s="1">
        <v>27.8</v>
      </c>
      <c r="G20" s="1">
        <v>0</v>
      </c>
      <c r="H20" s="1">
        <v>0</v>
      </c>
      <c r="I20" s="1">
        <v>5.69</v>
      </c>
      <c r="J20" s="1">
        <v>69</v>
      </c>
      <c r="K20" s="1">
        <v>0</v>
      </c>
    </row>
    <row r="21" spans="1:11" x14ac:dyDescent="0.3">
      <c r="A21" s="3">
        <v>56</v>
      </c>
      <c r="B21" s="3" t="s">
        <v>37</v>
      </c>
      <c r="C21" s="3" t="s">
        <v>97</v>
      </c>
      <c r="D21" s="3">
        <v>20</v>
      </c>
      <c r="E21" s="3">
        <v>271</v>
      </c>
      <c r="F21" s="3">
        <v>0</v>
      </c>
      <c r="G21" s="3">
        <v>59.9</v>
      </c>
      <c r="H21" s="3">
        <v>1.98</v>
      </c>
      <c r="I21" s="3">
        <v>0</v>
      </c>
      <c r="J21" s="3">
        <v>67</v>
      </c>
      <c r="K21" s="3">
        <v>0</v>
      </c>
    </row>
    <row r="22" spans="1:11" x14ac:dyDescent="0.3">
      <c r="A22" s="1">
        <v>59</v>
      </c>
      <c r="B22" s="1" t="s">
        <v>37</v>
      </c>
      <c r="C22" s="1" t="s">
        <v>100</v>
      </c>
      <c r="D22" s="1">
        <v>21</v>
      </c>
      <c r="E22" s="1">
        <v>270</v>
      </c>
      <c r="F22" s="1">
        <v>0</v>
      </c>
      <c r="G22" s="1">
        <v>61.5</v>
      </c>
      <c r="H22" s="1">
        <v>1.96</v>
      </c>
      <c r="I22" s="1">
        <v>0</v>
      </c>
      <c r="J22" s="1">
        <v>0</v>
      </c>
      <c r="K22" s="1">
        <v>5.55</v>
      </c>
    </row>
    <row r="23" spans="1:11" x14ac:dyDescent="0.3">
      <c r="A23" s="3">
        <v>303</v>
      </c>
      <c r="B23" s="3" t="s">
        <v>51</v>
      </c>
      <c r="C23" s="3" t="s">
        <v>103</v>
      </c>
      <c r="D23" s="3">
        <v>22</v>
      </c>
      <c r="E23" s="3">
        <v>182</v>
      </c>
      <c r="F23" s="3">
        <v>0</v>
      </c>
      <c r="G23" s="3">
        <v>56.7</v>
      </c>
      <c r="H23" s="3">
        <v>0</v>
      </c>
      <c r="I23" s="3">
        <v>0</v>
      </c>
      <c r="J23" s="3">
        <v>0</v>
      </c>
      <c r="K23" s="3">
        <v>4.08</v>
      </c>
    </row>
    <row r="24" spans="1:11" x14ac:dyDescent="0.3">
      <c r="A24" s="1">
        <v>302</v>
      </c>
      <c r="B24" s="1" t="s">
        <v>51</v>
      </c>
      <c r="C24" s="1" t="s">
        <v>102</v>
      </c>
      <c r="D24" s="1">
        <v>23</v>
      </c>
      <c r="E24" s="1">
        <v>177</v>
      </c>
      <c r="F24" s="1">
        <v>28.9</v>
      </c>
      <c r="G24" s="1">
        <v>0</v>
      </c>
      <c r="H24" s="1">
        <v>0</v>
      </c>
      <c r="I24" s="1">
        <v>0</v>
      </c>
      <c r="J24" s="1">
        <v>64</v>
      </c>
      <c r="K24" s="1">
        <v>0</v>
      </c>
    </row>
    <row r="25" spans="1:11" x14ac:dyDescent="0.3">
      <c r="A25" s="3">
        <v>202</v>
      </c>
      <c r="B25" s="3" t="s">
        <v>67</v>
      </c>
      <c r="C25" s="3" t="s">
        <v>113</v>
      </c>
      <c r="D25" s="3">
        <v>24</v>
      </c>
      <c r="E25" s="3">
        <v>98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9.0399999999999991</v>
      </c>
    </row>
    <row r="26" spans="1:11" x14ac:dyDescent="0.3">
      <c r="A26" s="1">
        <v>29</v>
      </c>
      <c r="B26" s="1" t="s">
        <v>83</v>
      </c>
      <c r="C26" s="1" t="s">
        <v>121</v>
      </c>
      <c r="D26" s="1">
        <v>25</v>
      </c>
      <c r="E26" s="1">
        <v>97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8.4700000000000006</v>
      </c>
    </row>
    <row r="27" spans="1:11" x14ac:dyDescent="0.3">
      <c r="A27" s="3">
        <v>57</v>
      </c>
      <c r="B27" s="3" t="s">
        <v>37</v>
      </c>
      <c r="C27" s="3" t="s">
        <v>98</v>
      </c>
      <c r="D27" s="3">
        <v>26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x14ac:dyDescent="0.3">
      <c r="A28" s="1">
        <v>203</v>
      </c>
      <c r="B28" s="1" t="s">
        <v>67</v>
      </c>
      <c r="C28" s="1" t="s">
        <v>114</v>
      </c>
      <c r="D28" s="1">
        <v>26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</row>
  </sheetData>
  <autoFilter ref="A1:K28" xr:uid="{C4EDCF43-7D8D-4EEA-96DE-C66A6183CC8A}">
    <sortState xmlns:xlrd2="http://schemas.microsoft.com/office/spreadsheetml/2017/richdata2" ref="A2:K28">
      <sortCondition ref="D1:D28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Club</vt:lpstr>
      <vt:lpstr>Athlete</vt:lpstr>
      <vt:lpstr>Event</vt:lpstr>
      <vt:lpstr>Track Results</vt:lpstr>
      <vt:lpstr>Field Results</vt:lpstr>
      <vt:lpstr>Relay Results</vt:lpstr>
      <vt:lpstr>Club Results</vt:lpstr>
      <vt:lpstr>Athlete Scores</vt:lpstr>
      <vt:lpstr>Athlete Results</vt:lpstr>
      <vt:lpstr>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Andrews</dc:creator>
  <cp:lastModifiedBy>Thomas Andrews</cp:lastModifiedBy>
  <cp:lastPrinted>2020-04-21T14:04:46Z</cp:lastPrinted>
  <dcterms:created xsi:type="dcterms:W3CDTF">2020-02-01T13:13:33Z</dcterms:created>
  <dcterms:modified xsi:type="dcterms:W3CDTF">2022-11-22T18:27:24Z</dcterms:modified>
</cp:coreProperties>
</file>