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0-11-2022\"/>
    </mc:Choice>
  </mc:AlternateContent>
  <xr:revisionPtr revIDLastSave="0" documentId="13_ncr:1_{C25F0F1C-3D2F-44A9-A47D-8583F53D0937}" xr6:coauthVersionLast="47" xr6:coauthVersionMax="47" xr10:uidLastSave="{00000000-0000-0000-0000-000000000000}"/>
  <bookViews>
    <workbookView xWindow="-108" yWindow="-108" windowWidth="23256" windowHeight="12456" firstSheet="6" activeTab="6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Track Results" sheetId="4" state="hidden" r:id="rId4"/>
    <sheet name="Field Results" sheetId="5" state="hidden" r:id="rId5"/>
    <sheet name="Relay Results" sheetId="6" state="hidden" r:id="rId6"/>
    <sheet name="Club Results" sheetId="7" r:id="rId7"/>
    <sheet name="Athlete Scores" sheetId="10" r:id="rId8"/>
    <sheet name="Athlete Results" sheetId="8" r:id="rId9"/>
    <sheet name="Fees" sheetId="11" state="hidden" r:id="rId10"/>
  </sheets>
  <definedNames>
    <definedName name="_xlnm._FilterDatabase" localSheetId="1" hidden="1">Athlete!$A$1:$D$48</definedName>
    <definedName name="_xlnm._FilterDatabase" localSheetId="8" hidden="1">'Athlete Results'!$A$1:$M$51</definedName>
    <definedName name="_xlnm._FilterDatabase" localSheetId="7" hidden="1">'Athlete Scores'!$A$1:$M$51</definedName>
    <definedName name="_xlnm._FilterDatabase" localSheetId="0" hidden="1">Club!$A$1:$A$25</definedName>
    <definedName name="_xlnm._FilterDatabase" localSheetId="6" hidden="1">'Club Results'!$A$1:$N$13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C3" i="11" s="1"/>
  <c r="B4" i="11"/>
  <c r="C4" i="11" s="1"/>
  <c r="B5" i="11"/>
  <c r="C5" i="11"/>
  <c r="B6" i="11"/>
  <c r="C6" i="11" s="1"/>
  <c r="B7" i="11"/>
  <c r="C7" i="11" s="1"/>
  <c r="B8" i="11"/>
  <c r="C8" i="11" s="1"/>
  <c r="B9" i="11"/>
  <c r="C9" i="11"/>
  <c r="B10" i="11"/>
  <c r="C10" i="11" s="1"/>
  <c r="B11" i="11"/>
  <c r="C11" i="11" s="1"/>
  <c r="B12" i="11"/>
  <c r="C12" i="11" s="1"/>
  <c r="B13" i="11"/>
  <c r="C13" i="11" s="1"/>
  <c r="E19" i="6"/>
  <c r="F19" i="6"/>
  <c r="E20" i="6"/>
  <c r="F20" i="6" s="1"/>
  <c r="E21" i="6"/>
  <c r="F21" i="6" s="1"/>
  <c r="E22" i="6"/>
  <c r="F22" i="6"/>
  <c r="E23" i="6"/>
  <c r="F23" i="6"/>
  <c r="E24" i="6"/>
  <c r="F24" i="6" s="1"/>
  <c r="E25" i="6"/>
  <c r="F25" i="6" s="1"/>
  <c r="E26" i="6"/>
  <c r="F26" i="6"/>
  <c r="E27" i="6"/>
  <c r="F27" i="6"/>
  <c r="E28" i="6"/>
  <c r="F28" i="6" s="1"/>
  <c r="E18" i="6"/>
  <c r="F18" i="6"/>
  <c r="C23" i="6"/>
  <c r="C24" i="6"/>
  <c r="C25" i="6"/>
  <c r="C26" i="6"/>
  <c r="C27" i="6"/>
  <c r="C28" i="6"/>
  <c r="C19" i="6"/>
  <c r="C20" i="6"/>
  <c r="C21" i="6"/>
  <c r="C22" i="6"/>
  <c r="C18" i="6"/>
  <c r="D36" i="5" l="1"/>
  <c r="E36" i="5" s="1"/>
  <c r="F36" i="5"/>
  <c r="D37" i="5"/>
  <c r="E37" i="5" s="1"/>
  <c r="F37" i="5"/>
  <c r="D38" i="5"/>
  <c r="E38" i="5" s="1"/>
  <c r="F38" i="5"/>
  <c r="D39" i="5"/>
  <c r="E39" i="5" s="1"/>
  <c r="F39" i="5"/>
  <c r="D40" i="5"/>
  <c r="E40" i="5" s="1"/>
  <c r="F40" i="5"/>
  <c r="D41" i="5"/>
  <c r="E41" i="5" s="1"/>
  <c r="F41" i="5"/>
  <c r="D42" i="5"/>
  <c r="E42" i="5"/>
  <c r="F42" i="5"/>
  <c r="D43" i="5"/>
  <c r="E43" i="5" s="1"/>
  <c r="F43" i="5"/>
  <c r="D44" i="5"/>
  <c r="E44" i="5" s="1"/>
  <c r="F44" i="5"/>
  <c r="D45" i="5"/>
  <c r="E45" i="5"/>
  <c r="F45" i="5"/>
  <c r="D46" i="5"/>
  <c r="E46" i="5" s="1"/>
  <c r="F46" i="5"/>
  <c r="D47" i="5"/>
  <c r="E47" i="5" s="1"/>
  <c r="F47" i="5"/>
  <c r="D48" i="5"/>
  <c r="E48" i="5" s="1"/>
  <c r="F48" i="5"/>
  <c r="D49" i="5"/>
  <c r="E49" i="5" s="1"/>
  <c r="F49" i="5"/>
  <c r="D50" i="5"/>
  <c r="E50" i="5" s="1"/>
  <c r="F50" i="5"/>
  <c r="D51" i="5"/>
  <c r="E51" i="5" s="1"/>
  <c r="F51" i="5"/>
  <c r="D35" i="5"/>
  <c r="E35" i="5" s="1"/>
  <c r="F35" i="5"/>
  <c r="D17" i="5"/>
  <c r="E17" i="5" s="1"/>
  <c r="F17" i="5"/>
  <c r="D18" i="5"/>
  <c r="E18" i="5" s="1"/>
  <c r="F18" i="5"/>
  <c r="D19" i="5"/>
  <c r="E19" i="5" s="1"/>
  <c r="F19" i="5"/>
  <c r="D20" i="5"/>
  <c r="E20" i="5" s="1"/>
  <c r="F20" i="5"/>
  <c r="D21" i="5"/>
  <c r="E21" i="5" s="1"/>
  <c r="F21" i="5"/>
  <c r="D22" i="5"/>
  <c r="E22" i="5" s="1"/>
  <c r="F22" i="5"/>
  <c r="D23" i="5"/>
  <c r="E23" i="5" s="1"/>
  <c r="F23" i="5"/>
  <c r="D24" i="5"/>
  <c r="E24" i="5" s="1"/>
  <c r="F24" i="5"/>
  <c r="D25" i="5"/>
  <c r="E25" i="5" s="1"/>
  <c r="F25" i="5"/>
  <c r="D26" i="5"/>
  <c r="E26" i="5" s="1"/>
  <c r="F26" i="5"/>
  <c r="D27" i="5"/>
  <c r="E27" i="5" s="1"/>
  <c r="F27" i="5"/>
  <c r="D28" i="5"/>
  <c r="E28" i="5" s="1"/>
  <c r="F28" i="5"/>
  <c r="D29" i="5"/>
  <c r="E29" i="5" s="1"/>
  <c r="F29" i="5"/>
  <c r="D30" i="5"/>
  <c r="E30" i="5" s="1"/>
  <c r="F30" i="5"/>
  <c r="D31" i="5"/>
  <c r="E31" i="5" s="1"/>
  <c r="F31" i="5"/>
  <c r="D32" i="5"/>
  <c r="E32" i="5" s="1"/>
  <c r="F32" i="5"/>
  <c r="D33" i="5"/>
  <c r="E33" i="5" s="1"/>
  <c r="F33" i="5"/>
  <c r="D16" i="5"/>
  <c r="E16" i="5" s="1"/>
  <c r="F16" i="5"/>
  <c r="E14" i="6"/>
  <c r="F14" i="6" s="1"/>
  <c r="E15" i="6"/>
  <c r="F15" i="6" s="1"/>
  <c r="E16" i="6"/>
  <c r="F16" i="6" s="1"/>
  <c r="E13" i="6"/>
  <c r="F13" i="6" s="1"/>
  <c r="C14" i="6"/>
  <c r="C15" i="6"/>
  <c r="C16" i="6"/>
  <c r="C13" i="6"/>
  <c r="D3" i="5"/>
  <c r="E3" i="5" s="1"/>
  <c r="F3" i="5"/>
  <c r="D4" i="5"/>
  <c r="E4" i="5" s="1"/>
  <c r="F4" i="5"/>
  <c r="D5" i="5"/>
  <c r="E5" i="5" s="1"/>
  <c r="F5" i="5"/>
  <c r="D6" i="5"/>
  <c r="E6" i="5" s="1"/>
  <c r="F6" i="5"/>
  <c r="D7" i="5"/>
  <c r="E7" i="5" s="1"/>
  <c r="F7" i="5"/>
  <c r="D8" i="5"/>
  <c r="E8" i="5" s="1"/>
  <c r="F8" i="5"/>
  <c r="D9" i="5"/>
  <c r="E9" i="5" s="1"/>
  <c r="F9" i="5"/>
  <c r="D10" i="5"/>
  <c r="E10" i="5" s="1"/>
  <c r="F10" i="5"/>
  <c r="D11" i="5"/>
  <c r="E11" i="5" s="1"/>
  <c r="F11" i="5"/>
  <c r="D12" i="5"/>
  <c r="E12" i="5" s="1"/>
  <c r="F12" i="5"/>
  <c r="D13" i="5"/>
  <c r="E13" i="5" s="1"/>
  <c r="F13" i="5"/>
  <c r="D14" i="5"/>
  <c r="E14" i="5" s="1"/>
  <c r="F14" i="5"/>
  <c r="D2" i="5"/>
  <c r="D45" i="4"/>
  <c r="E45" i="4" s="1"/>
  <c r="F45" i="4"/>
  <c r="D46" i="4"/>
  <c r="E46" i="4" s="1"/>
  <c r="F46" i="4"/>
  <c r="D47" i="4"/>
  <c r="E47" i="4" s="1"/>
  <c r="F47" i="4"/>
  <c r="D48" i="4"/>
  <c r="E48" i="4" s="1"/>
  <c r="F48" i="4"/>
  <c r="D49" i="4"/>
  <c r="E49" i="4" s="1"/>
  <c r="F49" i="4"/>
  <c r="D50" i="4"/>
  <c r="E50" i="4" s="1"/>
  <c r="F50" i="4"/>
  <c r="D51" i="4"/>
  <c r="E51" i="4"/>
  <c r="F51" i="4"/>
  <c r="D52" i="4"/>
  <c r="E52" i="4" s="1"/>
  <c r="F52" i="4"/>
  <c r="D44" i="4"/>
  <c r="E44" i="4" s="1"/>
  <c r="F44" i="4"/>
  <c r="D27" i="4"/>
  <c r="E27" i="4"/>
  <c r="F27" i="4"/>
  <c r="D28" i="4"/>
  <c r="E28" i="4" s="1"/>
  <c r="F28" i="4"/>
  <c r="D29" i="4"/>
  <c r="E29" i="4" s="1"/>
  <c r="F29" i="4"/>
  <c r="D30" i="4"/>
  <c r="E30" i="4"/>
  <c r="F30" i="4"/>
  <c r="D31" i="4"/>
  <c r="E31" i="4" s="1"/>
  <c r="F31" i="4"/>
  <c r="D32" i="4"/>
  <c r="E32" i="4" s="1"/>
  <c r="F32" i="4"/>
  <c r="D33" i="4"/>
  <c r="E33" i="4" s="1"/>
  <c r="F33" i="4"/>
  <c r="D34" i="4"/>
  <c r="E34" i="4"/>
  <c r="F34" i="4"/>
  <c r="D35" i="4"/>
  <c r="E35" i="4" s="1"/>
  <c r="F35" i="4"/>
  <c r="D36" i="4"/>
  <c r="E36" i="4" s="1"/>
  <c r="F36" i="4"/>
  <c r="D37" i="4"/>
  <c r="E37" i="4"/>
  <c r="F37" i="4"/>
  <c r="D38" i="4"/>
  <c r="E38" i="4" s="1"/>
  <c r="F38" i="4"/>
  <c r="D39" i="4"/>
  <c r="E39" i="4" s="1"/>
  <c r="F39" i="4"/>
  <c r="D40" i="4"/>
  <c r="E40" i="4" s="1"/>
  <c r="F40" i="4"/>
  <c r="D41" i="4"/>
  <c r="E41" i="4" s="1"/>
  <c r="F41" i="4"/>
  <c r="D42" i="4"/>
  <c r="E42" i="4" s="1"/>
  <c r="F42" i="4"/>
  <c r="D26" i="4"/>
  <c r="E26" i="4" s="1"/>
  <c r="F26" i="4"/>
  <c r="D3" i="4"/>
  <c r="E3" i="4" s="1"/>
  <c r="F3" i="4"/>
  <c r="D4" i="4"/>
  <c r="E4" i="4" s="1"/>
  <c r="F4" i="4"/>
  <c r="D5" i="4"/>
  <c r="E5" i="4" s="1"/>
  <c r="F5" i="4"/>
  <c r="D6" i="4"/>
  <c r="E6" i="4" s="1"/>
  <c r="F6" i="4"/>
  <c r="D7" i="4"/>
  <c r="E7" i="4" s="1"/>
  <c r="F7" i="4"/>
  <c r="D8" i="4"/>
  <c r="E8" i="4" s="1"/>
  <c r="F8" i="4"/>
  <c r="D9" i="4"/>
  <c r="E9" i="4" s="1"/>
  <c r="F9" i="4"/>
  <c r="D10" i="4"/>
  <c r="E10" i="4" s="1"/>
  <c r="F10" i="4"/>
  <c r="D11" i="4"/>
  <c r="E11" i="4" s="1"/>
  <c r="F11" i="4"/>
  <c r="D12" i="4"/>
  <c r="E12" i="4" s="1"/>
  <c r="F12" i="4"/>
  <c r="D13" i="4"/>
  <c r="E13" i="4"/>
  <c r="F13" i="4"/>
  <c r="D14" i="4"/>
  <c r="E14" i="4"/>
  <c r="F14" i="4"/>
  <c r="D15" i="4"/>
  <c r="E15" i="4" s="1"/>
  <c r="F15" i="4"/>
  <c r="D16" i="4"/>
  <c r="E16" i="4" s="1"/>
  <c r="F16" i="4"/>
  <c r="D17" i="4"/>
  <c r="E17" i="4" s="1"/>
  <c r="F17" i="4"/>
  <c r="D18" i="4"/>
  <c r="E18" i="4" s="1"/>
  <c r="F18" i="4"/>
  <c r="D19" i="4"/>
  <c r="E19" i="4" s="1"/>
  <c r="F19" i="4"/>
  <c r="D20" i="4"/>
  <c r="E20" i="4" s="1"/>
  <c r="F20" i="4"/>
  <c r="D21" i="4"/>
  <c r="E21" i="4" s="1"/>
  <c r="F21" i="4"/>
  <c r="D22" i="4"/>
  <c r="E22" i="4" s="1"/>
  <c r="F22" i="4"/>
  <c r="D23" i="4"/>
  <c r="E23" i="4" s="1"/>
  <c r="F23" i="4"/>
  <c r="D24" i="4"/>
  <c r="E24" i="4" s="1"/>
  <c r="F24" i="4"/>
  <c r="D2" i="4"/>
  <c r="E3" i="6"/>
  <c r="F3" i="6"/>
  <c r="E4" i="6"/>
  <c r="F4" i="6" s="1"/>
  <c r="E5" i="6"/>
  <c r="F5" i="6"/>
  <c r="E6" i="6"/>
  <c r="F6" i="6"/>
  <c r="E7" i="6"/>
  <c r="F7" i="6"/>
  <c r="E8" i="6"/>
  <c r="F8" i="6" s="1"/>
  <c r="E9" i="6"/>
  <c r="F9" i="6"/>
  <c r="E10" i="6"/>
  <c r="F10" i="6"/>
  <c r="E11" i="6"/>
  <c r="F11" i="6"/>
  <c r="E2" i="6"/>
  <c r="C9" i="6"/>
  <c r="C10" i="6"/>
  <c r="C11" i="6"/>
  <c r="C6" i="6"/>
  <c r="C7" i="6"/>
  <c r="C8" i="6"/>
  <c r="C3" i="6"/>
  <c r="C4" i="6"/>
  <c r="C5" i="6"/>
  <c r="E2" i="4" l="1"/>
  <c r="F2" i="6"/>
  <c r="B2" i="11"/>
  <c r="C2" i="11" s="1"/>
  <c r="C2" i="6"/>
  <c r="E2" i="5" l="1"/>
  <c r="F2" i="5"/>
  <c r="F2" i="4"/>
</calcChain>
</file>

<file path=xl/sharedStrings.xml><?xml version="1.0" encoding="utf-8"?>
<sst xmlns="http://schemas.openxmlformats.org/spreadsheetml/2006/main" count="598" uniqueCount="195">
  <si>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</si>
  <si>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</si>
  <si>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</si>
  <si>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</si>
  <si>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</si>
  <si>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</si>
  <si>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</si>
  <si>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</si>
  <si>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</si>
  <si>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</si>
  <si>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</si>
  <si>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</si>
  <si>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</si>
  <si>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</si>
  <si>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</si>
  <si>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</si>
  <si>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</si>
  <si>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</si>
  <si>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</si>
  <si>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</si>
  <si>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</si>
  <si>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</si>
  <si>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</si>
  <si>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</si>
  <si>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</si>
  <si>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</si>
  <si>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</si>
  <si>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</si>
  <si>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</si>
  <si>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</si>
  <si>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VJ (m)</t>
  </si>
  <si>
    <t>SB (#)</t>
  </si>
  <si>
    <t>SHOT (m)</t>
  </si>
  <si>
    <t>2LAP (s)</t>
  </si>
  <si>
    <t>4LAP (s)</t>
  </si>
  <si>
    <t>6LAP (s)</t>
  </si>
  <si>
    <t>Athlete Number</t>
  </si>
  <si>
    <t>Number of Athletes</t>
  </si>
  <si>
    <t>Fee</t>
  </si>
  <si>
    <t>CADAC</t>
  </si>
  <si>
    <t xml:space="preserve">MIA </t>
  </si>
  <si>
    <t>JOHANSEN</t>
  </si>
  <si>
    <t>FREYJA</t>
  </si>
  <si>
    <t>RIDGE</t>
  </si>
  <si>
    <t xml:space="preserve">MICHELLE </t>
  </si>
  <si>
    <t>ADEOLA</t>
  </si>
  <si>
    <t>SALLY</t>
  </si>
  <si>
    <t>GROVE</t>
  </si>
  <si>
    <t>PEPPER</t>
  </si>
  <si>
    <t xml:space="preserve"> TAYLOR</t>
  </si>
  <si>
    <t>DMV A</t>
  </si>
  <si>
    <t>Ava</t>
  </si>
  <si>
    <t>Spackman</t>
  </si>
  <si>
    <t>Daisy</t>
  </si>
  <si>
    <t>Howarth</t>
  </si>
  <si>
    <t>Freya</t>
  </si>
  <si>
    <t>Beaumont</t>
  </si>
  <si>
    <t>Waverley Harriers Qatar</t>
  </si>
  <si>
    <t>Lily</t>
  </si>
  <si>
    <t xml:space="preserve">Lila </t>
  </si>
  <si>
    <t>Cooke</t>
  </si>
  <si>
    <t xml:space="preserve">Kathryn </t>
  </si>
  <si>
    <t>Spate</t>
  </si>
  <si>
    <t>Luchia</t>
  </si>
  <si>
    <t>Neal</t>
  </si>
  <si>
    <t>Scarlett</t>
  </si>
  <si>
    <t>Muir</t>
  </si>
  <si>
    <t>Issy</t>
  </si>
  <si>
    <t>Radley</t>
  </si>
  <si>
    <t>Waverley Harriers Senegal</t>
  </si>
  <si>
    <t>Sophia</t>
  </si>
  <si>
    <t>Parfitt</t>
  </si>
  <si>
    <t>Amelie</t>
  </si>
  <si>
    <t>Stevens</t>
  </si>
  <si>
    <t>Jessica</t>
  </si>
  <si>
    <t>Dawes</t>
  </si>
  <si>
    <t>Alexandra</t>
  </si>
  <si>
    <t>Scannel</t>
  </si>
  <si>
    <t>Hannah</t>
  </si>
  <si>
    <t>Hall</t>
  </si>
  <si>
    <t>JASMINE</t>
  </si>
  <si>
    <t>NKOSO</t>
  </si>
  <si>
    <t>YEMAYA</t>
  </si>
  <si>
    <t>CLARKE</t>
  </si>
  <si>
    <t>ASSISE</t>
  </si>
  <si>
    <t>UBHI</t>
  </si>
  <si>
    <t>HAIMIE</t>
  </si>
  <si>
    <t>SASHA</t>
  </si>
  <si>
    <t>NOLAN</t>
  </si>
  <si>
    <t>ALESSIA</t>
  </si>
  <si>
    <t>MANNA</t>
  </si>
  <si>
    <t>NIAMH</t>
  </si>
  <si>
    <t>NOBLE</t>
  </si>
  <si>
    <t>ALISSA</t>
  </si>
  <si>
    <t>JONES ARYEH</t>
  </si>
  <si>
    <t>HATTIE</t>
  </si>
  <si>
    <t xml:space="preserve">BANHAM </t>
  </si>
  <si>
    <t xml:space="preserve">ROWENA </t>
  </si>
  <si>
    <t>MCLEOD</t>
  </si>
  <si>
    <t>Payton</t>
  </si>
  <si>
    <t>Knight</t>
  </si>
  <si>
    <t>E&amp;E</t>
  </si>
  <si>
    <t>Maia</t>
  </si>
  <si>
    <t>Quao</t>
  </si>
  <si>
    <t>Olivia</t>
  </si>
  <si>
    <t>Doherty</t>
  </si>
  <si>
    <t>Amelia</t>
  </si>
  <si>
    <t>Pocock</t>
  </si>
  <si>
    <t>GGAC A</t>
  </si>
  <si>
    <t>Holly</t>
  </si>
  <si>
    <t>Ryan</t>
  </si>
  <si>
    <t>Genevieve</t>
  </si>
  <si>
    <t>Tribelhorn</t>
  </si>
  <si>
    <t>Alyssa</t>
  </si>
  <si>
    <t>Gillies</t>
  </si>
  <si>
    <t>Myla</t>
  </si>
  <si>
    <t>Willard-Jacobs</t>
  </si>
  <si>
    <t>Chloe</t>
  </si>
  <si>
    <t>Shipton</t>
  </si>
  <si>
    <t>Flora</t>
  </si>
  <si>
    <t>Turner</t>
  </si>
  <si>
    <t>GGAC B</t>
  </si>
  <si>
    <t>Rose</t>
  </si>
  <si>
    <t>Herbert</t>
  </si>
  <si>
    <t>Ellie</t>
  </si>
  <si>
    <t>McDermott</t>
  </si>
  <si>
    <t>Gash</t>
  </si>
  <si>
    <t>Emmie</t>
  </si>
  <si>
    <t>Sherwood-Williams</t>
  </si>
  <si>
    <t>Cass</t>
  </si>
  <si>
    <t>Arianna</t>
  </si>
  <si>
    <t>Atkinson</t>
  </si>
  <si>
    <t>Biggs</t>
  </si>
  <si>
    <t>Waverley Harriers</t>
  </si>
  <si>
    <t>Sophie</t>
  </si>
  <si>
    <t>Steeman</t>
  </si>
  <si>
    <t>HHH C</t>
  </si>
  <si>
    <t>HHH B</t>
  </si>
  <si>
    <t>HHH A</t>
  </si>
  <si>
    <t>Sutton &amp; District</t>
  </si>
  <si>
    <t>Skye</t>
  </si>
  <si>
    <t>Edwards</t>
  </si>
  <si>
    <t>Bent</t>
  </si>
  <si>
    <t>Raquel</t>
  </si>
  <si>
    <t>Perez Troche</t>
  </si>
  <si>
    <t>MIA  JOHANSEN</t>
  </si>
  <si>
    <t>FREYJA RIDGE</t>
  </si>
  <si>
    <t>MICHELLE  ADEOLA</t>
  </si>
  <si>
    <t>SALLY GROVE</t>
  </si>
  <si>
    <t>PEPPER  TAYLOR</t>
  </si>
  <si>
    <t>Ava Spackman</t>
  </si>
  <si>
    <t>Daisy Howarth</t>
  </si>
  <si>
    <t>Freya Beaumont</t>
  </si>
  <si>
    <t>Lily Biggs</t>
  </si>
  <si>
    <t>Lila  Cooke</t>
  </si>
  <si>
    <t>Kathryn  Spate</t>
  </si>
  <si>
    <t>Luchia Neal</t>
  </si>
  <si>
    <t>Scarlett Muir</t>
  </si>
  <si>
    <t>Issy Radley</t>
  </si>
  <si>
    <t>Sophia Radley</t>
  </si>
  <si>
    <t>Issy Parfitt</t>
  </si>
  <si>
    <t>Amelie Stevens</t>
  </si>
  <si>
    <t>Jessica Dawes</t>
  </si>
  <si>
    <t>Alexandra Scannel</t>
  </si>
  <si>
    <t>Hannah Hall</t>
  </si>
  <si>
    <t>JASMINE NKOSO</t>
  </si>
  <si>
    <t>YEMAYA CLARKE</t>
  </si>
  <si>
    <t>ASSISE UBHI</t>
  </si>
  <si>
    <t>HAIMIE UBHI</t>
  </si>
  <si>
    <t>SASHA NOLAN</t>
  </si>
  <si>
    <t>ALESSIA MANNA</t>
  </si>
  <si>
    <t>NIAMH NOBLE</t>
  </si>
  <si>
    <t>ALISSA JONES ARYEH</t>
  </si>
  <si>
    <t xml:space="preserve">HATTIE BANHAM </t>
  </si>
  <si>
    <t>ROWENA  MCLEOD</t>
  </si>
  <si>
    <t>Payton Knight</t>
  </si>
  <si>
    <t>Maia Quao</t>
  </si>
  <si>
    <t>Olivia Doherty</t>
  </si>
  <si>
    <t>Amelia Pocock</t>
  </si>
  <si>
    <t>Holly Ryan</t>
  </si>
  <si>
    <t>Genevieve Tribelhorn</t>
  </si>
  <si>
    <t>Alyssa Gillies</t>
  </si>
  <si>
    <t>Myla Willard-Jacobs</t>
  </si>
  <si>
    <t>Chloe Shipton</t>
  </si>
  <si>
    <t>Flora Turner</t>
  </si>
  <si>
    <t>Rose Herbert</t>
  </si>
  <si>
    <t>Ellie McDermott</t>
  </si>
  <si>
    <t>Jessica Gash</t>
  </si>
  <si>
    <t>Emmie Sherwood-Williams</t>
  </si>
  <si>
    <t>Hannah Cass</t>
  </si>
  <si>
    <t>Arianna Atkinson</t>
  </si>
  <si>
    <t>Sophie Steeman</t>
  </si>
  <si>
    <t>Skye Edwards</t>
  </si>
  <si>
    <t>Jessica Bent</t>
  </si>
  <si>
    <t>Raquel Perez Troche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</si>
</sst>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0" fontId="4" fillId="0" borderId="0" xfId="6"/>
    <xf numFmtId="0" fontId="5" fillId="0" borderId="0" xfId="6" applyFont="1"/>
    <xf numFmtId="0" fontId="6" fillId="0" borderId="0" xfId="0" applyFont="1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FF80CCC1-281E-40CD-9057-8BF22F4473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3"/>
  <sheetViews>
    <sheetView workbookViewId="0">
      <selection activeCell="A2" sqref="A2:A13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s="7" t="s">
        <v>39</v>
      </c>
    </row>
    <row r="3" spans="1:1" x14ac:dyDescent="0.3">
      <c r="A3" t="s">
        <v>50</v>
      </c>
    </row>
    <row r="4" spans="1:1" x14ac:dyDescent="0.3">
      <c r="A4" s="9" t="s">
        <v>57</v>
      </c>
    </row>
    <row r="5" spans="1:1" x14ac:dyDescent="0.3">
      <c r="A5" s="9" t="s">
        <v>69</v>
      </c>
    </row>
    <row r="6" spans="1:1" x14ac:dyDescent="0.3">
      <c r="A6" t="s">
        <v>138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101</v>
      </c>
    </row>
    <row r="10" spans="1:1" x14ac:dyDescent="0.3">
      <c r="A10" t="s">
        <v>108</v>
      </c>
    </row>
    <row r="11" spans="1:1" x14ac:dyDescent="0.3">
      <c r="A11" t="s">
        <v>121</v>
      </c>
    </row>
    <row r="12" spans="1:1" x14ac:dyDescent="0.3">
      <c r="A12" s="9" t="s">
        <v>133</v>
      </c>
    </row>
    <row r="13" spans="1:1" x14ac:dyDescent="0.3">
      <c r="A13" s="9" t="s">
        <v>139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3"/>
  <sheetViews>
    <sheetView workbookViewId="0"/>
  </sheetViews>
  <sheetFormatPr defaultRowHeight="14.4" x14ac:dyDescent="0.3"/>
  <cols>
    <col min="1" max="1" width="22.5546875" bestFit="1" customWidth="1"/>
    <col min="2" max="2" width="17" bestFit="1" customWidth="1"/>
  </cols>
  <sheetData>
    <row r="1" spans="1:3" x14ac:dyDescent="0.3">
      <c r="A1" t="s">
        <v>22</v>
      </c>
      <c r="B1" t="s">
        <v>37</v>
      </c>
      <c r="C1" t="s">
        <v>38</v>
      </c>
    </row>
    <row r="2" spans="1:3" x14ac:dyDescent="0.3">
      <c r="A2" s="7" t="s">
        <v>39</v>
      </c>
      <c r="B2">
        <f>COUNTIFS(Athlete!B:B,Fees!A2)</f>
        <v>5</v>
      </c>
      <c r="C2" s="6">
        <f>B2*6</f>
        <v>30</v>
      </c>
    </row>
    <row r="3" spans="1:3" x14ac:dyDescent="0.3">
      <c r="A3" t="s">
        <v>50</v>
      </c>
      <c r="B3">
        <f>COUNTIFS(Athlete!B:B,Fees!A3)</f>
        <v>3</v>
      </c>
      <c r="C3" s="6">
        <f t="shared" ref="C3:C13" si="0">B3*6</f>
        <v>18</v>
      </c>
    </row>
    <row r="4" spans="1:3" x14ac:dyDescent="0.3">
      <c r="A4" s="9" t="s">
        <v>57</v>
      </c>
      <c r="B4">
        <f>COUNTIFS(Athlete!B:B,Fees!A4)</f>
        <v>6</v>
      </c>
      <c r="C4" s="6">
        <f t="shared" si="0"/>
        <v>36</v>
      </c>
    </row>
    <row r="5" spans="1:3" x14ac:dyDescent="0.3">
      <c r="A5" s="9" t="s">
        <v>69</v>
      </c>
      <c r="B5">
        <f>COUNTIFS(Athlete!B:B,Fees!A5)</f>
        <v>6</v>
      </c>
      <c r="C5" s="6">
        <f t="shared" si="0"/>
        <v>36</v>
      </c>
    </row>
    <row r="6" spans="1:3" x14ac:dyDescent="0.3">
      <c r="A6" t="s">
        <v>138</v>
      </c>
      <c r="B6">
        <f>COUNTIFS(Athlete!B:B,Fees!A6)</f>
        <v>4</v>
      </c>
      <c r="C6" s="6">
        <f t="shared" si="0"/>
        <v>24</v>
      </c>
    </row>
    <row r="7" spans="1:3" x14ac:dyDescent="0.3">
      <c r="A7" t="s">
        <v>136</v>
      </c>
      <c r="B7">
        <f>COUNTIFS(Athlete!B:B,Fees!A7)</f>
        <v>3</v>
      </c>
      <c r="C7" s="6">
        <f t="shared" si="0"/>
        <v>18</v>
      </c>
    </row>
    <row r="8" spans="1:3" x14ac:dyDescent="0.3">
      <c r="A8" t="s">
        <v>137</v>
      </c>
      <c r="B8">
        <f>COUNTIFS(Athlete!B:B,Fees!A8)</f>
        <v>4</v>
      </c>
      <c r="C8" s="6">
        <f t="shared" si="0"/>
        <v>24</v>
      </c>
    </row>
    <row r="9" spans="1:3" x14ac:dyDescent="0.3">
      <c r="A9" t="s">
        <v>101</v>
      </c>
      <c r="B9">
        <f>COUNTIFS(Athlete!B:B,Fees!A9)</f>
        <v>3</v>
      </c>
      <c r="C9" s="6">
        <f t="shared" si="0"/>
        <v>18</v>
      </c>
    </row>
    <row r="10" spans="1:3" x14ac:dyDescent="0.3">
      <c r="A10" t="s">
        <v>108</v>
      </c>
      <c r="B10">
        <f>COUNTIFS(Athlete!B:B,Fees!A10)</f>
        <v>6</v>
      </c>
      <c r="C10" s="6">
        <f t="shared" si="0"/>
        <v>36</v>
      </c>
    </row>
    <row r="11" spans="1:3" x14ac:dyDescent="0.3">
      <c r="A11" t="s">
        <v>121</v>
      </c>
      <c r="B11">
        <f>COUNTIFS(Athlete!B:B,Fees!A11)</f>
        <v>6</v>
      </c>
      <c r="C11" s="6">
        <f t="shared" si="0"/>
        <v>36</v>
      </c>
    </row>
    <row r="12" spans="1:3" x14ac:dyDescent="0.3">
      <c r="A12" s="9" t="s">
        <v>133</v>
      </c>
      <c r="B12">
        <f>COUNTIFS(Athlete!B:B,Fees!A12)</f>
        <v>1</v>
      </c>
      <c r="C12" s="6">
        <f t="shared" si="0"/>
        <v>6</v>
      </c>
    </row>
    <row r="13" spans="1:3" x14ac:dyDescent="0.3">
      <c r="A13" s="9" t="s">
        <v>139</v>
      </c>
      <c r="B13">
        <f>COUNTIFS(Athlete!B:B,Fees!A13)</f>
        <v>3</v>
      </c>
      <c r="C13" s="6">
        <f t="shared" si="0"/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D51"/>
  <sheetViews>
    <sheetView topLeftCell="A28" workbookViewId="0">
      <selection activeCell="A2" sqref="A2:A13"/>
    </sheetView>
  </sheetViews>
  <sheetFormatPr defaultRowHeight="14.4" x14ac:dyDescent="0.3"/>
  <cols>
    <col min="1" max="1" width="10" bestFit="1" customWidth="1"/>
    <col min="2" max="2" width="19.4414062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4</v>
      </c>
      <c r="B1" t="s">
        <v>0</v>
      </c>
      <c r="C1" t="s">
        <v>1</v>
      </c>
      <c r="D1" t="s">
        <v>2</v>
      </c>
    </row>
    <row r="2" spans="1:4" x14ac:dyDescent="0.3">
      <c r="A2" s="7">
        <v>37</v>
      </c>
      <c r="B2" s="7" t="s">
        <v>39</v>
      </c>
      <c r="C2" s="7" t="s">
        <v>40</v>
      </c>
      <c r="D2" s="7" t="s">
        <v>41</v>
      </c>
    </row>
    <row r="3" spans="1:4" x14ac:dyDescent="0.3">
      <c r="A3" s="7">
        <v>38</v>
      </c>
      <c r="B3" s="7" t="s">
        <v>39</v>
      </c>
      <c r="C3" s="7" t="s">
        <v>42</v>
      </c>
      <c r="D3" s="7" t="s">
        <v>43</v>
      </c>
    </row>
    <row r="4" spans="1:4" x14ac:dyDescent="0.3">
      <c r="A4" s="7">
        <v>39</v>
      </c>
      <c r="B4" s="7" t="s">
        <v>39</v>
      </c>
      <c r="C4" s="7" t="s">
        <v>44</v>
      </c>
      <c r="D4" s="8" t="s">
        <v>45</v>
      </c>
    </row>
    <row r="5" spans="1:4" x14ac:dyDescent="0.3">
      <c r="A5" s="7">
        <v>40</v>
      </c>
      <c r="B5" s="7" t="s">
        <v>39</v>
      </c>
      <c r="C5" s="7" t="s">
        <v>46</v>
      </c>
      <c r="D5" s="7" t="s">
        <v>47</v>
      </c>
    </row>
    <row r="6" spans="1:4" x14ac:dyDescent="0.3">
      <c r="A6" s="7">
        <v>41</v>
      </c>
      <c r="B6" s="7" t="s">
        <v>39</v>
      </c>
      <c r="C6" s="7" t="s">
        <v>48</v>
      </c>
      <c r="D6" s="8" t="s">
        <v>49</v>
      </c>
    </row>
    <row r="7" spans="1:4" x14ac:dyDescent="0.3">
      <c r="A7">
        <v>73</v>
      </c>
      <c r="B7" t="s">
        <v>50</v>
      </c>
      <c r="C7" t="s">
        <v>51</v>
      </c>
      <c r="D7" t="s">
        <v>52</v>
      </c>
    </row>
    <row r="8" spans="1:4" x14ac:dyDescent="0.3">
      <c r="A8">
        <v>74</v>
      </c>
      <c r="B8" t="s">
        <v>50</v>
      </c>
      <c r="C8" t="s">
        <v>53</v>
      </c>
      <c r="D8" t="s">
        <v>54</v>
      </c>
    </row>
    <row r="9" spans="1:4" x14ac:dyDescent="0.3">
      <c r="A9">
        <v>75</v>
      </c>
      <c r="B9" t="s">
        <v>50</v>
      </c>
      <c r="C9" t="s">
        <v>55</v>
      </c>
      <c r="D9" t="s">
        <v>56</v>
      </c>
    </row>
    <row r="10" spans="1:4" x14ac:dyDescent="0.3">
      <c r="A10" s="9">
        <v>163</v>
      </c>
      <c r="B10" s="9" t="s">
        <v>57</v>
      </c>
      <c r="C10" s="9" t="s">
        <v>58</v>
      </c>
      <c r="D10" s="9" t="s">
        <v>132</v>
      </c>
    </row>
    <row r="11" spans="1:4" x14ac:dyDescent="0.3">
      <c r="A11" s="9">
        <v>164</v>
      </c>
      <c r="B11" s="9" t="s">
        <v>57</v>
      </c>
      <c r="C11" s="9" t="s">
        <v>59</v>
      </c>
      <c r="D11" s="9" t="s">
        <v>60</v>
      </c>
    </row>
    <row r="12" spans="1:4" x14ac:dyDescent="0.3">
      <c r="A12" s="9">
        <v>165</v>
      </c>
      <c r="B12" s="9" t="s">
        <v>57</v>
      </c>
      <c r="C12" s="9" t="s">
        <v>61</v>
      </c>
      <c r="D12" s="9" t="s">
        <v>62</v>
      </c>
    </row>
    <row r="13" spans="1:4" x14ac:dyDescent="0.3">
      <c r="A13" s="9">
        <v>166</v>
      </c>
      <c r="B13" s="9" t="s">
        <v>57</v>
      </c>
      <c r="C13" s="9" t="s">
        <v>63</v>
      </c>
      <c r="D13" s="9" t="s">
        <v>64</v>
      </c>
    </row>
    <row r="14" spans="1:4" x14ac:dyDescent="0.3">
      <c r="A14" s="9">
        <v>167</v>
      </c>
      <c r="B14" s="9" t="s">
        <v>57</v>
      </c>
      <c r="C14" s="9" t="s">
        <v>65</v>
      </c>
      <c r="D14" s="9" t="s">
        <v>66</v>
      </c>
    </row>
    <row r="15" spans="1:4" x14ac:dyDescent="0.3">
      <c r="A15" s="9">
        <v>168</v>
      </c>
      <c r="B15" s="9" t="s">
        <v>57</v>
      </c>
      <c r="C15" s="9" t="s">
        <v>67</v>
      </c>
      <c r="D15" s="9" t="s">
        <v>68</v>
      </c>
    </row>
    <row r="16" spans="1:4" x14ac:dyDescent="0.3">
      <c r="A16" s="9">
        <v>169</v>
      </c>
      <c r="B16" s="9" t="s">
        <v>69</v>
      </c>
      <c r="C16" s="9" t="s">
        <v>70</v>
      </c>
      <c r="D16" s="9" t="s">
        <v>68</v>
      </c>
    </row>
    <row r="17" spans="1:4" x14ac:dyDescent="0.3">
      <c r="A17" s="9">
        <v>170</v>
      </c>
      <c r="B17" s="9" t="s">
        <v>69</v>
      </c>
      <c r="C17" s="9" t="s">
        <v>67</v>
      </c>
      <c r="D17" s="9" t="s">
        <v>71</v>
      </c>
    </row>
    <row r="18" spans="1:4" x14ac:dyDescent="0.3">
      <c r="A18" s="9">
        <v>171</v>
      </c>
      <c r="B18" s="9" t="s">
        <v>69</v>
      </c>
      <c r="C18" s="9" t="s">
        <v>72</v>
      </c>
      <c r="D18" s="9" t="s">
        <v>73</v>
      </c>
    </row>
    <row r="19" spans="1:4" x14ac:dyDescent="0.3">
      <c r="A19" s="9">
        <v>172</v>
      </c>
      <c r="B19" s="9" t="s">
        <v>69</v>
      </c>
      <c r="C19" s="9" t="s">
        <v>74</v>
      </c>
      <c r="D19" s="9" t="s">
        <v>75</v>
      </c>
    </row>
    <row r="20" spans="1:4" x14ac:dyDescent="0.3">
      <c r="A20" s="9">
        <v>173</v>
      </c>
      <c r="B20" s="9" t="s">
        <v>69</v>
      </c>
      <c r="C20" s="9" t="s">
        <v>76</v>
      </c>
      <c r="D20" s="9" t="s">
        <v>77</v>
      </c>
    </row>
    <row r="21" spans="1:4" x14ac:dyDescent="0.3">
      <c r="A21" s="9">
        <v>174</v>
      </c>
      <c r="B21" s="9" t="s">
        <v>69</v>
      </c>
      <c r="C21" s="9" t="s">
        <v>78</v>
      </c>
      <c r="D21" s="9" t="s">
        <v>79</v>
      </c>
    </row>
    <row r="22" spans="1:4" x14ac:dyDescent="0.3">
      <c r="A22">
        <v>186</v>
      </c>
      <c r="B22" t="s">
        <v>138</v>
      </c>
      <c r="C22" t="s">
        <v>80</v>
      </c>
      <c r="D22" t="s">
        <v>81</v>
      </c>
    </row>
    <row r="23" spans="1:4" x14ac:dyDescent="0.3">
      <c r="A23">
        <v>187</v>
      </c>
      <c r="B23" t="s">
        <v>138</v>
      </c>
      <c r="C23" t="s">
        <v>82</v>
      </c>
      <c r="D23" t="s">
        <v>83</v>
      </c>
    </row>
    <row r="24" spans="1:4" x14ac:dyDescent="0.3">
      <c r="A24">
        <v>188</v>
      </c>
      <c r="B24" t="s">
        <v>138</v>
      </c>
      <c r="C24" t="s">
        <v>84</v>
      </c>
      <c r="D24" t="s">
        <v>85</v>
      </c>
    </row>
    <row r="25" spans="1:4" x14ac:dyDescent="0.3">
      <c r="A25">
        <v>189</v>
      </c>
      <c r="B25" t="s">
        <v>136</v>
      </c>
      <c r="C25" t="s">
        <v>86</v>
      </c>
      <c r="D25" t="s">
        <v>85</v>
      </c>
    </row>
    <row r="26" spans="1:4" x14ac:dyDescent="0.3">
      <c r="A26">
        <v>190</v>
      </c>
      <c r="B26" t="s">
        <v>137</v>
      </c>
      <c r="C26" t="s">
        <v>87</v>
      </c>
      <c r="D26" t="s">
        <v>88</v>
      </c>
    </row>
    <row r="27" spans="1:4" x14ac:dyDescent="0.3">
      <c r="A27">
        <v>191</v>
      </c>
      <c r="B27" t="s">
        <v>137</v>
      </c>
      <c r="C27" t="s">
        <v>89</v>
      </c>
      <c r="D27" t="s">
        <v>90</v>
      </c>
    </row>
    <row r="28" spans="1:4" x14ac:dyDescent="0.3">
      <c r="A28">
        <v>192</v>
      </c>
      <c r="B28" t="s">
        <v>138</v>
      </c>
      <c r="C28" t="s">
        <v>91</v>
      </c>
      <c r="D28" t="s">
        <v>92</v>
      </c>
    </row>
    <row r="29" spans="1:4" x14ac:dyDescent="0.3">
      <c r="A29">
        <v>193</v>
      </c>
      <c r="B29" t="s">
        <v>137</v>
      </c>
      <c r="C29" t="s">
        <v>93</v>
      </c>
      <c r="D29" t="s">
        <v>94</v>
      </c>
    </row>
    <row r="30" spans="1:4" x14ac:dyDescent="0.3">
      <c r="A30">
        <v>194</v>
      </c>
      <c r="B30" t="s">
        <v>136</v>
      </c>
      <c r="C30" t="s">
        <v>95</v>
      </c>
      <c r="D30" t="s">
        <v>96</v>
      </c>
    </row>
    <row r="31" spans="1:4" x14ac:dyDescent="0.3">
      <c r="A31">
        <v>195</v>
      </c>
      <c r="B31" t="s">
        <v>137</v>
      </c>
      <c r="C31" t="s">
        <v>97</v>
      </c>
      <c r="D31" t="s">
        <v>98</v>
      </c>
    </row>
    <row r="32" spans="1:4" x14ac:dyDescent="0.3">
      <c r="A32">
        <v>209</v>
      </c>
      <c r="B32" t="s">
        <v>136</v>
      </c>
      <c r="C32" t="s">
        <v>99</v>
      </c>
      <c r="D32" t="s">
        <v>100</v>
      </c>
    </row>
    <row r="33" spans="1:4" x14ac:dyDescent="0.3">
      <c r="A33">
        <v>91</v>
      </c>
      <c r="B33" t="s">
        <v>101</v>
      </c>
      <c r="C33" t="s">
        <v>102</v>
      </c>
      <c r="D33" t="s">
        <v>103</v>
      </c>
    </row>
    <row r="34" spans="1:4" x14ac:dyDescent="0.3">
      <c r="A34">
        <v>92</v>
      </c>
      <c r="B34" t="s">
        <v>101</v>
      </c>
      <c r="C34" t="s">
        <v>104</v>
      </c>
      <c r="D34" t="s">
        <v>105</v>
      </c>
    </row>
    <row r="35" spans="1:4" x14ac:dyDescent="0.3">
      <c r="A35">
        <v>93</v>
      </c>
      <c r="B35" t="s">
        <v>101</v>
      </c>
      <c r="C35" t="s">
        <v>106</v>
      </c>
      <c r="D35" t="s">
        <v>107</v>
      </c>
    </row>
    <row r="36" spans="1:4" x14ac:dyDescent="0.3">
      <c r="A36">
        <v>1</v>
      </c>
      <c r="B36" t="s">
        <v>108</v>
      </c>
      <c r="C36" t="s">
        <v>109</v>
      </c>
      <c r="D36" t="s">
        <v>110</v>
      </c>
    </row>
    <row r="37" spans="1:4" x14ac:dyDescent="0.3">
      <c r="A37">
        <v>2</v>
      </c>
      <c r="B37" t="s">
        <v>108</v>
      </c>
      <c r="C37" t="s">
        <v>111</v>
      </c>
      <c r="D37" t="s">
        <v>112</v>
      </c>
    </row>
    <row r="38" spans="1:4" x14ac:dyDescent="0.3">
      <c r="A38">
        <v>3</v>
      </c>
      <c r="B38" t="s">
        <v>108</v>
      </c>
      <c r="C38" t="s">
        <v>113</v>
      </c>
      <c r="D38" t="s">
        <v>114</v>
      </c>
    </row>
    <row r="39" spans="1:4" x14ac:dyDescent="0.3">
      <c r="A39">
        <v>4</v>
      </c>
      <c r="B39" t="s">
        <v>108</v>
      </c>
      <c r="C39" t="s">
        <v>115</v>
      </c>
      <c r="D39" t="s">
        <v>116</v>
      </c>
    </row>
    <row r="40" spans="1:4" x14ac:dyDescent="0.3">
      <c r="A40">
        <v>5</v>
      </c>
      <c r="B40" t="s">
        <v>108</v>
      </c>
      <c r="C40" t="s">
        <v>117</v>
      </c>
      <c r="D40" t="s">
        <v>118</v>
      </c>
    </row>
    <row r="41" spans="1:4" x14ac:dyDescent="0.3">
      <c r="A41">
        <v>6</v>
      </c>
      <c r="B41" t="s">
        <v>108</v>
      </c>
      <c r="C41" t="s">
        <v>119</v>
      </c>
      <c r="D41" t="s">
        <v>120</v>
      </c>
    </row>
    <row r="42" spans="1:4" x14ac:dyDescent="0.3">
      <c r="A42">
        <v>7</v>
      </c>
      <c r="B42" t="s">
        <v>121</v>
      </c>
      <c r="C42" t="s">
        <v>122</v>
      </c>
      <c r="D42" t="s">
        <v>123</v>
      </c>
    </row>
    <row r="43" spans="1:4" x14ac:dyDescent="0.3">
      <c r="A43">
        <v>8</v>
      </c>
      <c r="B43" t="s">
        <v>121</v>
      </c>
      <c r="C43" t="s">
        <v>124</v>
      </c>
      <c r="D43" t="s">
        <v>125</v>
      </c>
    </row>
    <row r="44" spans="1:4" x14ac:dyDescent="0.3">
      <c r="A44">
        <v>9</v>
      </c>
      <c r="B44" t="s">
        <v>121</v>
      </c>
      <c r="C44" t="s">
        <v>74</v>
      </c>
      <c r="D44" t="s">
        <v>126</v>
      </c>
    </row>
    <row r="45" spans="1:4" x14ac:dyDescent="0.3">
      <c r="A45">
        <v>10</v>
      </c>
      <c r="B45" t="s">
        <v>121</v>
      </c>
      <c r="C45" t="s">
        <v>127</v>
      </c>
      <c r="D45" t="s">
        <v>128</v>
      </c>
    </row>
    <row r="46" spans="1:4" x14ac:dyDescent="0.3">
      <c r="A46">
        <v>11</v>
      </c>
      <c r="B46" t="s">
        <v>121</v>
      </c>
      <c r="C46" t="s">
        <v>78</v>
      </c>
      <c r="D46" t="s">
        <v>129</v>
      </c>
    </row>
    <row r="47" spans="1:4" x14ac:dyDescent="0.3">
      <c r="A47">
        <v>12</v>
      </c>
      <c r="B47" t="s">
        <v>121</v>
      </c>
      <c r="C47" t="s">
        <v>130</v>
      </c>
      <c r="D47" t="s">
        <v>131</v>
      </c>
    </row>
    <row r="48" spans="1:4" x14ac:dyDescent="0.3">
      <c r="A48" s="9">
        <v>175</v>
      </c>
      <c r="B48" s="9" t="s">
        <v>133</v>
      </c>
      <c r="C48" s="9" t="s">
        <v>134</v>
      </c>
      <c r="D48" s="9" t="s">
        <v>135</v>
      </c>
    </row>
    <row r="49" spans="1:4" x14ac:dyDescent="0.3">
      <c r="A49" s="9">
        <v>230</v>
      </c>
      <c r="B49" s="9" t="s">
        <v>139</v>
      </c>
      <c r="C49" s="9" t="s">
        <v>140</v>
      </c>
      <c r="D49" s="9" t="s">
        <v>141</v>
      </c>
    </row>
    <row r="50" spans="1:4" x14ac:dyDescent="0.3">
      <c r="A50" s="9">
        <v>229</v>
      </c>
      <c r="B50" s="9" t="s">
        <v>139</v>
      </c>
      <c r="C50" s="9" t="s">
        <v>74</v>
      </c>
      <c r="D50" s="9" t="s">
        <v>142</v>
      </c>
    </row>
    <row r="51" spans="1:4" x14ac:dyDescent="0.3">
      <c r="A51" s="9">
        <v>233</v>
      </c>
      <c r="B51" s="9" t="s">
        <v>139</v>
      </c>
      <c r="C51" s="9" t="s">
        <v>143</v>
      </c>
      <c r="D51" s="9" t="s">
        <v>144</v>
      </c>
    </row>
  </sheetData>
  <autoFilter ref="A1:D48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52"/>
  <sheetViews>
    <sheetView zoomScaleNormal="100" workbookViewId="0">
      <selection activeCell="A13" sqref="A13:XFD13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192</v>
      </c>
      <c r="C2">
        <v>26.6</v>
      </c>
      <c r="D2">
        <f t="shared" ref="D2:D24" si="0">ROUNDDOWN(RANK(C2,$C$2:$C$24,1),0)</f>
        <v>2</v>
      </c>
      <c r="E2">
        <f>101-D2</f>
        <v>99</v>
      </c>
      <c r="F2" t="str">
        <f>VLOOKUP(B2,Athlete!A:B,2,FALSE)</f>
        <v>HHH A</v>
      </c>
    </row>
    <row r="3" spans="1:6" x14ac:dyDescent="0.3">
      <c r="A3" t="s">
        <v>5</v>
      </c>
      <c r="B3">
        <v>163</v>
      </c>
      <c r="C3">
        <v>26.7</v>
      </c>
      <c r="D3">
        <f t="shared" si="0"/>
        <v>3</v>
      </c>
      <c r="E3">
        <f t="shared" ref="E3:E52" si="1">101-D3</f>
        <v>98</v>
      </c>
      <c r="F3" t="str">
        <f>VLOOKUP(B3,Athlete!A:B,2,FALSE)</f>
        <v>Waverley Harriers Qatar</v>
      </c>
    </row>
    <row r="4" spans="1:6" x14ac:dyDescent="0.3">
      <c r="A4" t="s">
        <v>5</v>
      </c>
      <c r="B4">
        <v>3</v>
      </c>
      <c r="C4">
        <v>26.9</v>
      </c>
      <c r="D4">
        <f t="shared" si="0"/>
        <v>5</v>
      </c>
      <c r="E4">
        <f t="shared" si="1"/>
        <v>96</v>
      </c>
      <c r="F4" t="str">
        <f>VLOOKUP(B4,Athlete!A:B,2,FALSE)</f>
        <v>GGAC A</v>
      </c>
    </row>
    <row r="5" spans="1:6" x14ac:dyDescent="0.3">
      <c r="A5" t="s">
        <v>5</v>
      </c>
      <c r="B5">
        <v>37</v>
      </c>
      <c r="C5">
        <v>27.1</v>
      </c>
      <c r="D5">
        <f t="shared" si="0"/>
        <v>6</v>
      </c>
      <c r="E5">
        <f t="shared" si="1"/>
        <v>95</v>
      </c>
      <c r="F5" t="str">
        <f>VLOOKUP(B5,Athlete!A:B,2,FALSE)</f>
        <v>CADAC</v>
      </c>
    </row>
    <row r="6" spans="1:6" x14ac:dyDescent="0.3">
      <c r="A6" t="s">
        <v>5</v>
      </c>
      <c r="B6">
        <v>230</v>
      </c>
      <c r="C6">
        <v>31.9</v>
      </c>
      <c r="D6">
        <f t="shared" si="0"/>
        <v>22</v>
      </c>
      <c r="E6">
        <f t="shared" si="1"/>
        <v>79</v>
      </c>
      <c r="F6" t="str">
        <f>VLOOKUP(B6,Athlete!A:B,2,FALSE)</f>
        <v>Sutton &amp; District</v>
      </c>
    </row>
    <row r="7" spans="1:6" x14ac:dyDescent="0.3">
      <c r="A7" t="s">
        <v>5</v>
      </c>
      <c r="B7">
        <v>1</v>
      </c>
      <c r="C7">
        <v>26.1</v>
      </c>
      <c r="D7">
        <f t="shared" si="0"/>
        <v>1</v>
      </c>
      <c r="E7">
        <f t="shared" si="1"/>
        <v>100</v>
      </c>
      <c r="F7" t="str">
        <f>VLOOKUP(B7,Athlete!A:B,2,FALSE)</f>
        <v>GGAC A</v>
      </c>
    </row>
    <row r="8" spans="1:6" x14ac:dyDescent="0.3">
      <c r="A8" t="s">
        <v>5</v>
      </c>
      <c r="B8">
        <v>39</v>
      </c>
      <c r="C8">
        <v>26.7</v>
      </c>
      <c r="D8">
        <f t="shared" si="0"/>
        <v>3</v>
      </c>
      <c r="E8">
        <f t="shared" si="1"/>
        <v>98</v>
      </c>
      <c r="F8" t="str">
        <f>VLOOKUP(B8,Athlete!A:B,2,FALSE)</f>
        <v>CADAC</v>
      </c>
    </row>
    <row r="9" spans="1:6" x14ac:dyDescent="0.3">
      <c r="A9" t="s">
        <v>5</v>
      </c>
      <c r="B9">
        <v>73</v>
      </c>
      <c r="C9">
        <v>27.2</v>
      </c>
      <c r="D9">
        <f t="shared" si="0"/>
        <v>8</v>
      </c>
      <c r="E9">
        <f t="shared" si="1"/>
        <v>93</v>
      </c>
      <c r="F9" t="str">
        <f>VLOOKUP(B9,Athlete!A:B,2,FALSE)</f>
        <v>DMV A</v>
      </c>
    </row>
    <row r="10" spans="1:6" x14ac:dyDescent="0.3">
      <c r="A10" t="s">
        <v>5</v>
      </c>
      <c r="B10">
        <v>187</v>
      </c>
      <c r="C10">
        <v>27.3</v>
      </c>
      <c r="D10">
        <f t="shared" si="0"/>
        <v>9</v>
      </c>
      <c r="E10">
        <f t="shared" si="1"/>
        <v>92</v>
      </c>
      <c r="F10" t="str">
        <f>VLOOKUP(B10,Athlete!A:B,2,FALSE)</f>
        <v>HHH A</v>
      </c>
    </row>
    <row r="11" spans="1:6" x14ac:dyDescent="0.3">
      <c r="A11" t="s">
        <v>5</v>
      </c>
      <c r="B11">
        <v>165</v>
      </c>
      <c r="C11">
        <v>27.6</v>
      </c>
      <c r="D11">
        <f t="shared" si="0"/>
        <v>11</v>
      </c>
      <c r="E11">
        <f t="shared" si="1"/>
        <v>90</v>
      </c>
      <c r="F11" t="str">
        <f>VLOOKUP(B11,Athlete!A:B,2,FALSE)</f>
        <v>Waverley Harriers Qatar</v>
      </c>
    </row>
    <row r="12" spans="1:6" x14ac:dyDescent="0.3">
      <c r="A12" t="s">
        <v>5</v>
      </c>
      <c r="B12">
        <v>193</v>
      </c>
      <c r="C12">
        <v>27.3</v>
      </c>
      <c r="D12">
        <f t="shared" si="0"/>
        <v>9</v>
      </c>
      <c r="E12">
        <f t="shared" si="1"/>
        <v>92</v>
      </c>
      <c r="F12" t="str">
        <f>VLOOKUP(B12,Athlete!A:B,2,FALSE)</f>
        <v>HHH B</v>
      </c>
    </row>
    <row r="13" spans="1:6" x14ac:dyDescent="0.3">
      <c r="A13" t="s">
        <v>5</v>
      </c>
      <c r="B13">
        <v>74</v>
      </c>
      <c r="C13">
        <v>28.8</v>
      </c>
      <c r="D13">
        <f t="shared" si="0"/>
        <v>16</v>
      </c>
      <c r="E13">
        <f t="shared" si="1"/>
        <v>85</v>
      </c>
      <c r="F13" t="str">
        <f>VLOOKUP(B13,Athlete!A:B,2,FALSE)</f>
        <v>DMV A</v>
      </c>
    </row>
    <row r="14" spans="1:6" x14ac:dyDescent="0.3">
      <c r="A14" t="s">
        <v>5</v>
      </c>
      <c r="B14">
        <v>172</v>
      </c>
      <c r="C14">
        <v>30.3</v>
      </c>
      <c r="D14">
        <f t="shared" si="0"/>
        <v>19</v>
      </c>
      <c r="E14">
        <f t="shared" si="1"/>
        <v>82</v>
      </c>
      <c r="F14" t="str">
        <f>VLOOKUP(B14,Athlete!A:B,2,FALSE)</f>
        <v>Waverley Harriers Senegal</v>
      </c>
    </row>
    <row r="15" spans="1:6" x14ac:dyDescent="0.3">
      <c r="A15" t="s">
        <v>5</v>
      </c>
      <c r="B15">
        <v>209</v>
      </c>
      <c r="C15">
        <v>31.1</v>
      </c>
      <c r="D15">
        <f t="shared" si="0"/>
        <v>21</v>
      </c>
      <c r="E15">
        <f t="shared" si="1"/>
        <v>80</v>
      </c>
      <c r="F15" t="str">
        <f>VLOOKUP(B15,Athlete!A:B,2,FALSE)</f>
        <v>HHH C</v>
      </c>
    </row>
    <row r="16" spans="1:6" x14ac:dyDescent="0.3">
      <c r="A16" t="s">
        <v>5</v>
      </c>
      <c r="B16">
        <v>91</v>
      </c>
      <c r="C16">
        <v>28</v>
      </c>
      <c r="D16">
        <f t="shared" si="0"/>
        <v>13</v>
      </c>
      <c r="E16">
        <f t="shared" si="1"/>
        <v>88</v>
      </c>
      <c r="F16" t="str">
        <f>VLOOKUP(B16,Athlete!A:B,2,FALSE)</f>
        <v>E&amp;E</v>
      </c>
    </row>
    <row r="17" spans="1:6" x14ac:dyDescent="0.3">
      <c r="A17" t="s">
        <v>5</v>
      </c>
      <c r="B17">
        <v>233</v>
      </c>
      <c r="C17">
        <v>29.2</v>
      </c>
      <c r="D17">
        <f t="shared" si="0"/>
        <v>17</v>
      </c>
      <c r="E17">
        <f t="shared" si="1"/>
        <v>84</v>
      </c>
      <c r="F17" t="str">
        <f>VLOOKUP(B17,Athlete!A:B,2,FALSE)</f>
        <v>Sutton &amp; District</v>
      </c>
    </row>
    <row r="18" spans="1:6" x14ac:dyDescent="0.3">
      <c r="A18" t="s">
        <v>5</v>
      </c>
      <c r="B18">
        <v>174</v>
      </c>
      <c r="C18">
        <v>29.7</v>
      </c>
      <c r="D18">
        <f t="shared" si="0"/>
        <v>18</v>
      </c>
      <c r="E18">
        <f t="shared" si="1"/>
        <v>83</v>
      </c>
      <c r="F18" t="str">
        <f>VLOOKUP(B18,Athlete!A:B,2,FALSE)</f>
        <v>Waverley Harriers Senegal</v>
      </c>
    </row>
    <row r="19" spans="1:6" x14ac:dyDescent="0.3">
      <c r="A19" t="s">
        <v>5</v>
      </c>
      <c r="B19">
        <v>189</v>
      </c>
      <c r="C19">
        <v>30.3</v>
      </c>
      <c r="D19">
        <f t="shared" si="0"/>
        <v>19</v>
      </c>
      <c r="E19">
        <f t="shared" si="1"/>
        <v>82</v>
      </c>
      <c r="F19" t="str">
        <f>VLOOKUP(B19,Athlete!A:B,2,FALSE)</f>
        <v>HHH C</v>
      </c>
    </row>
    <row r="20" spans="1:6" x14ac:dyDescent="0.3">
      <c r="A20" t="s">
        <v>5</v>
      </c>
      <c r="B20">
        <v>11</v>
      </c>
      <c r="C20">
        <v>32.1</v>
      </c>
      <c r="D20">
        <f t="shared" si="0"/>
        <v>23</v>
      </c>
      <c r="E20">
        <f t="shared" si="1"/>
        <v>78</v>
      </c>
      <c r="F20" t="str">
        <f>VLOOKUP(B20,Athlete!A:B,2,FALSE)</f>
        <v>GGAC B</v>
      </c>
    </row>
    <row r="21" spans="1:6" x14ac:dyDescent="0.3">
      <c r="A21" t="s">
        <v>5</v>
      </c>
      <c r="B21">
        <v>190</v>
      </c>
      <c r="C21">
        <v>27.1</v>
      </c>
      <c r="D21">
        <f t="shared" si="0"/>
        <v>6</v>
      </c>
      <c r="E21">
        <f t="shared" si="1"/>
        <v>95</v>
      </c>
      <c r="F21" t="str">
        <f>VLOOKUP(B21,Athlete!A:B,2,FALSE)</f>
        <v>HHH B</v>
      </c>
    </row>
    <row r="22" spans="1:6" x14ac:dyDescent="0.3">
      <c r="A22" t="s">
        <v>5</v>
      </c>
      <c r="B22">
        <v>92</v>
      </c>
      <c r="C22">
        <v>27.9</v>
      </c>
      <c r="D22">
        <f t="shared" si="0"/>
        <v>12</v>
      </c>
      <c r="E22">
        <f t="shared" si="1"/>
        <v>89</v>
      </c>
      <c r="F22" t="str">
        <f>VLOOKUP(B22,Athlete!A:B,2,FALSE)</f>
        <v>E&amp;E</v>
      </c>
    </row>
    <row r="23" spans="1:6" x14ac:dyDescent="0.3">
      <c r="A23" t="s">
        <v>5</v>
      </c>
      <c r="B23">
        <v>10</v>
      </c>
      <c r="C23">
        <v>28.3</v>
      </c>
      <c r="D23">
        <f t="shared" si="0"/>
        <v>14</v>
      </c>
      <c r="E23">
        <f t="shared" si="1"/>
        <v>87</v>
      </c>
      <c r="F23" t="str">
        <f>VLOOKUP(B23,Athlete!A:B,2,FALSE)</f>
        <v>GGAC B</v>
      </c>
    </row>
    <row r="24" spans="1:6" x14ac:dyDescent="0.3">
      <c r="A24" t="s">
        <v>5</v>
      </c>
      <c r="B24">
        <v>175</v>
      </c>
      <c r="C24">
        <v>28.7</v>
      </c>
      <c r="D24">
        <f t="shared" si="0"/>
        <v>15</v>
      </c>
      <c r="E24">
        <f t="shared" si="1"/>
        <v>86</v>
      </c>
      <c r="F24" t="str">
        <f>VLOOKUP(B24,Athlete!A:B,2,FALSE)</f>
        <v>Waverley Harriers</v>
      </c>
    </row>
    <row r="26" spans="1:6" x14ac:dyDescent="0.3">
      <c r="A26" t="s">
        <v>6</v>
      </c>
      <c r="B26">
        <v>191</v>
      </c>
      <c r="C26">
        <v>58.7</v>
      </c>
      <c r="D26">
        <f>ROUNDDOWN(RANK(C26,$C$26:$C$42,1),0)</f>
        <v>1</v>
      </c>
      <c r="E26">
        <f t="shared" si="1"/>
        <v>100</v>
      </c>
      <c r="F26" t="str">
        <f>VLOOKUP(B26,Athlete!A:B,2,FALSE)</f>
        <v>HHH B</v>
      </c>
    </row>
    <row r="27" spans="1:6" x14ac:dyDescent="0.3">
      <c r="A27" t="s">
        <v>6</v>
      </c>
      <c r="B27">
        <v>166</v>
      </c>
      <c r="C27">
        <v>59.4</v>
      </c>
      <c r="D27">
        <f t="shared" ref="D27:D42" si="2">ROUNDDOWN(RANK(C27,$C$26:$C$42,1),0)</f>
        <v>4</v>
      </c>
      <c r="E27">
        <f t="shared" si="1"/>
        <v>97</v>
      </c>
      <c r="F27" t="str">
        <f>VLOOKUP(B27,Athlete!A:B,2,FALSE)</f>
        <v>Waverley Harriers Qatar</v>
      </c>
    </row>
    <row r="28" spans="1:6" x14ac:dyDescent="0.3">
      <c r="A28" t="s">
        <v>6</v>
      </c>
      <c r="B28">
        <v>7</v>
      </c>
      <c r="C28">
        <v>60.7</v>
      </c>
      <c r="D28">
        <f t="shared" si="2"/>
        <v>6</v>
      </c>
      <c r="E28">
        <f t="shared" si="1"/>
        <v>95</v>
      </c>
      <c r="F28" t="str">
        <f>VLOOKUP(B28,Athlete!A:B,2,FALSE)</f>
        <v>GGAC B</v>
      </c>
    </row>
    <row r="29" spans="1:6" x14ac:dyDescent="0.3">
      <c r="A29" t="s">
        <v>6</v>
      </c>
      <c r="B29">
        <v>75</v>
      </c>
      <c r="C29">
        <v>62.8</v>
      </c>
      <c r="D29">
        <f t="shared" si="2"/>
        <v>10</v>
      </c>
      <c r="E29">
        <f t="shared" si="1"/>
        <v>91</v>
      </c>
      <c r="F29" t="str">
        <f>VLOOKUP(B29,Athlete!A:B,2,FALSE)</f>
        <v>DMV A</v>
      </c>
    </row>
    <row r="30" spans="1:6" x14ac:dyDescent="0.3">
      <c r="A30" t="s">
        <v>6</v>
      </c>
      <c r="B30">
        <v>40</v>
      </c>
      <c r="C30">
        <v>68.2</v>
      </c>
      <c r="D30">
        <f t="shared" si="2"/>
        <v>15</v>
      </c>
      <c r="E30">
        <f t="shared" si="1"/>
        <v>86</v>
      </c>
      <c r="F30" t="str">
        <f>VLOOKUP(B30,Athlete!A:B,2,FALSE)</f>
        <v>CADAC</v>
      </c>
    </row>
    <row r="31" spans="1:6" x14ac:dyDescent="0.3">
      <c r="A31" t="s">
        <v>6</v>
      </c>
      <c r="B31">
        <v>4</v>
      </c>
      <c r="C31">
        <v>58.7</v>
      </c>
      <c r="D31">
        <f t="shared" si="2"/>
        <v>1</v>
      </c>
      <c r="E31">
        <f t="shared" si="1"/>
        <v>100</v>
      </c>
      <c r="F31" t="str">
        <f>VLOOKUP(B31,Athlete!A:B,2,FALSE)</f>
        <v>GGAC A</v>
      </c>
    </row>
    <row r="32" spans="1:6" x14ac:dyDescent="0.3">
      <c r="A32" t="s">
        <v>6</v>
      </c>
      <c r="B32">
        <v>38</v>
      </c>
      <c r="C32">
        <v>61.5</v>
      </c>
      <c r="D32">
        <f t="shared" si="2"/>
        <v>7</v>
      </c>
      <c r="E32">
        <f t="shared" si="1"/>
        <v>94</v>
      </c>
      <c r="F32" t="str">
        <f>VLOOKUP(B32,Athlete!A:B,2,FALSE)</f>
        <v>CADAC</v>
      </c>
    </row>
    <row r="33" spans="1:6" x14ac:dyDescent="0.3">
      <c r="A33" t="s">
        <v>6</v>
      </c>
      <c r="B33">
        <v>229</v>
      </c>
      <c r="C33">
        <v>62.5</v>
      </c>
      <c r="D33">
        <f t="shared" si="2"/>
        <v>9</v>
      </c>
      <c r="E33">
        <f t="shared" si="1"/>
        <v>92</v>
      </c>
      <c r="F33" t="str">
        <f>VLOOKUP(B33,Athlete!A:B,2,FALSE)</f>
        <v>Sutton &amp; District</v>
      </c>
    </row>
    <row r="34" spans="1:6" x14ac:dyDescent="0.3">
      <c r="A34" t="s">
        <v>6</v>
      </c>
      <c r="B34">
        <v>168</v>
      </c>
      <c r="C34">
        <v>66.099999999999994</v>
      </c>
      <c r="D34">
        <f t="shared" si="2"/>
        <v>14</v>
      </c>
      <c r="E34">
        <f t="shared" si="1"/>
        <v>87</v>
      </c>
      <c r="F34" t="str">
        <f>VLOOKUP(B34,Athlete!A:B,2,FALSE)</f>
        <v>Waverley Harriers Qatar</v>
      </c>
    </row>
    <row r="35" spans="1:6" x14ac:dyDescent="0.3">
      <c r="A35" t="s">
        <v>6</v>
      </c>
      <c r="B35">
        <v>195</v>
      </c>
      <c r="C35">
        <v>75.2</v>
      </c>
      <c r="D35">
        <f t="shared" si="2"/>
        <v>17</v>
      </c>
      <c r="E35">
        <f t="shared" si="1"/>
        <v>84</v>
      </c>
      <c r="F35" t="str">
        <f>VLOOKUP(B35,Athlete!A:B,2,FALSE)</f>
        <v>HHH B</v>
      </c>
    </row>
    <row r="36" spans="1:6" x14ac:dyDescent="0.3">
      <c r="A36" t="s">
        <v>6</v>
      </c>
      <c r="B36">
        <v>188</v>
      </c>
      <c r="C36">
        <v>59.2</v>
      </c>
      <c r="D36">
        <f t="shared" si="2"/>
        <v>3</v>
      </c>
      <c r="E36">
        <f t="shared" si="1"/>
        <v>98</v>
      </c>
      <c r="F36" t="str">
        <f>VLOOKUP(B36,Athlete!A:B,2,FALSE)</f>
        <v>HHH A</v>
      </c>
    </row>
    <row r="37" spans="1:6" x14ac:dyDescent="0.3">
      <c r="A37" t="s">
        <v>6</v>
      </c>
      <c r="B37">
        <v>2</v>
      </c>
      <c r="C37">
        <v>59.7</v>
      </c>
      <c r="D37">
        <f t="shared" si="2"/>
        <v>5</v>
      </c>
      <c r="E37">
        <f t="shared" si="1"/>
        <v>96</v>
      </c>
      <c r="F37" t="str">
        <f>VLOOKUP(B37,Athlete!A:B,2,FALSE)</f>
        <v>GGAC A</v>
      </c>
    </row>
    <row r="38" spans="1:6" x14ac:dyDescent="0.3">
      <c r="A38" t="s">
        <v>6</v>
      </c>
      <c r="B38">
        <v>93</v>
      </c>
      <c r="C38">
        <v>63.7</v>
      </c>
      <c r="D38">
        <f t="shared" si="2"/>
        <v>11</v>
      </c>
      <c r="E38">
        <f t="shared" si="1"/>
        <v>90</v>
      </c>
      <c r="F38" t="str">
        <f>VLOOKUP(B38,Athlete!A:B,2,FALSE)</f>
        <v>E&amp;E</v>
      </c>
    </row>
    <row r="39" spans="1:6" x14ac:dyDescent="0.3">
      <c r="A39" t="s">
        <v>6</v>
      </c>
      <c r="B39">
        <v>173</v>
      </c>
      <c r="C39">
        <v>65.2</v>
      </c>
      <c r="D39">
        <f t="shared" si="2"/>
        <v>13</v>
      </c>
      <c r="E39">
        <f t="shared" si="1"/>
        <v>88</v>
      </c>
      <c r="F39" t="str">
        <f>VLOOKUP(B39,Athlete!A:B,2,FALSE)</f>
        <v>Waverley Harriers Senegal</v>
      </c>
    </row>
    <row r="40" spans="1:6" x14ac:dyDescent="0.3">
      <c r="A40" t="s">
        <v>6</v>
      </c>
      <c r="B40">
        <v>8</v>
      </c>
      <c r="C40">
        <v>62.2</v>
      </c>
      <c r="D40">
        <f t="shared" si="2"/>
        <v>8</v>
      </c>
      <c r="E40">
        <f t="shared" si="1"/>
        <v>93</v>
      </c>
      <c r="F40" t="str">
        <f>VLOOKUP(B40,Athlete!A:B,2,FALSE)</f>
        <v>GGAC B</v>
      </c>
    </row>
    <row r="41" spans="1:6" x14ac:dyDescent="0.3">
      <c r="A41" t="s">
        <v>6</v>
      </c>
      <c r="B41">
        <v>169</v>
      </c>
      <c r="C41">
        <v>65</v>
      </c>
      <c r="D41">
        <f t="shared" si="2"/>
        <v>12</v>
      </c>
      <c r="E41">
        <f t="shared" si="1"/>
        <v>89</v>
      </c>
      <c r="F41" t="str">
        <f>VLOOKUP(B41,Athlete!A:B,2,FALSE)</f>
        <v>Waverley Harriers Senegal</v>
      </c>
    </row>
    <row r="42" spans="1:6" x14ac:dyDescent="0.3">
      <c r="A42" t="s">
        <v>6</v>
      </c>
      <c r="B42">
        <v>194</v>
      </c>
      <c r="C42">
        <v>74.3</v>
      </c>
      <c r="D42">
        <f t="shared" si="2"/>
        <v>16</v>
      </c>
      <c r="E42">
        <f t="shared" si="1"/>
        <v>85</v>
      </c>
      <c r="F42" t="str">
        <f>VLOOKUP(B42,Athlete!A:B,2,FALSE)</f>
        <v>HHH C</v>
      </c>
    </row>
    <row r="44" spans="1:6" x14ac:dyDescent="0.3">
      <c r="A44" t="s">
        <v>7</v>
      </c>
      <c r="B44">
        <v>186</v>
      </c>
      <c r="C44">
        <v>93.3</v>
      </c>
      <c r="D44">
        <f>ROUNDDOWN(RANK(C44,$C$44:$C$52,1),0)</f>
        <v>1</v>
      </c>
      <c r="E44">
        <f t="shared" si="1"/>
        <v>100</v>
      </c>
      <c r="F44" t="str">
        <f>VLOOKUP(B44,Athlete!A:B,2,FALSE)</f>
        <v>HHH A</v>
      </c>
    </row>
    <row r="45" spans="1:6" x14ac:dyDescent="0.3">
      <c r="A45" t="s">
        <v>7</v>
      </c>
      <c r="B45">
        <v>5</v>
      </c>
      <c r="C45">
        <v>93.6</v>
      </c>
      <c r="D45">
        <f t="shared" ref="D45:D52" si="3">ROUNDDOWN(RANK(C45,$C$44:$C$52,1),0)</f>
        <v>2</v>
      </c>
      <c r="E45">
        <f t="shared" si="1"/>
        <v>99</v>
      </c>
      <c r="F45" t="str">
        <f>VLOOKUP(B45,Athlete!A:B,2,FALSE)</f>
        <v>GGAC A</v>
      </c>
    </row>
    <row r="46" spans="1:6" x14ac:dyDescent="0.3">
      <c r="A46" t="s">
        <v>7</v>
      </c>
      <c r="B46">
        <v>164</v>
      </c>
      <c r="C46">
        <v>96</v>
      </c>
      <c r="D46">
        <f t="shared" si="3"/>
        <v>3</v>
      </c>
      <c r="E46">
        <f t="shared" si="1"/>
        <v>98</v>
      </c>
      <c r="F46" t="str">
        <f>VLOOKUP(B46,Athlete!A:B,2,FALSE)</f>
        <v>Waverley Harriers Qatar</v>
      </c>
    </row>
    <row r="47" spans="1:6" x14ac:dyDescent="0.3">
      <c r="A47" t="s">
        <v>7</v>
      </c>
      <c r="B47">
        <v>6</v>
      </c>
      <c r="C47">
        <v>96.3</v>
      </c>
      <c r="D47">
        <f t="shared" si="3"/>
        <v>4</v>
      </c>
      <c r="E47">
        <f t="shared" si="1"/>
        <v>97</v>
      </c>
      <c r="F47" t="str">
        <f>VLOOKUP(B47,Athlete!A:B,2,FALSE)</f>
        <v>GGAC A</v>
      </c>
    </row>
    <row r="48" spans="1:6" x14ac:dyDescent="0.3">
      <c r="A48" t="s">
        <v>7</v>
      </c>
      <c r="B48">
        <v>167</v>
      </c>
      <c r="C48">
        <v>98.8</v>
      </c>
      <c r="D48">
        <f t="shared" si="3"/>
        <v>6</v>
      </c>
      <c r="E48">
        <f t="shared" si="1"/>
        <v>95</v>
      </c>
      <c r="F48" t="str">
        <f>VLOOKUP(B48,Athlete!A:B,2,FALSE)</f>
        <v>Waverley Harriers Qatar</v>
      </c>
    </row>
    <row r="49" spans="1:6" x14ac:dyDescent="0.3">
      <c r="A49" t="s">
        <v>7</v>
      </c>
      <c r="B49">
        <v>9</v>
      </c>
      <c r="C49">
        <v>98.5</v>
      </c>
      <c r="D49">
        <f t="shared" si="3"/>
        <v>5</v>
      </c>
      <c r="E49">
        <f t="shared" si="1"/>
        <v>96</v>
      </c>
      <c r="F49" t="str">
        <f>VLOOKUP(B49,Athlete!A:B,2,FALSE)</f>
        <v>GGAC B</v>
      </c>
    </row>
    <row r="50" spans="1:6" x14ac:dyDescent="0.3">
      <c r="A50" t="s">
        <v>7</v>
      </c>
      <c r="B50">
        <v>12</v>
      </c>
      <c r="C50">
        <v>101.4</v>
      </c>
      <c r="D50">
        <f t="shared" si="3"/>
        <v>7</v>
      </c>
      <c r="E50">
        <f t="shared" si="1"/>
        <v>94</v>
      </c>
      <c r="F50" t="str">
        <f>VLOOKUP(B50,Athlete!A:B,2,FALSE)</f>
        <v>GGAC B</v>
      </c>
    </row>
    <row r="51" spans="1:6" x14ac:dyDescent="0.3">
      <c r="A51" t="s">
        <v>7</v>
      </c>
      <c r="B51">
        <v>171</v>
      </c>
      <c r="C51">
        <v>104.9</v>
      </c>
      <c r="D51">
        <f t="shared" si="3"/>
        <v>8</v>
      </c>
      <c r="E51">
        <f t="shared" si="1"/>
        <v>93</v>
      </c>
      <c r="F51" t="str">
        <f>VLOOKUP(B51,Athlete!A:B,2,FALSE)</f>
        <v>Waverley Harriers Senegal</v>
      </c>
    </row>
    <row r="52" spans="1:6" x14ac:dyDescent="0.3">
      <c r="A52" t="s">
        <v>7</v>
      </c>
      <c r="B52">
        <v>170</v>
      </c>
      <c r="C52">
        <v>116.6</v>
      </c>
      <c r="D52">
        <f t="shared" si="3"/>
        <v>9</v>
      </c>
      <c r="E52">
        <f t="shared" si="1"/>
        <v>92</v>
      </c>
      <c r="F52" t="str">
        <f>VLOOKUP(B52,Athlete!A:B,2,FALSE)</f>
        <v>Waverley Harriers Senegal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51"/>
  <sheetViews>
    <sheetView topLeftCell="A11" workbookViewId="0">
      <selection activeCell="C34" sqref="C34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11</v>
      </c>
      <c r="C2">
        <v>3.34</v>
      </c>
      <c r="D2">
        <f t="shared" ref="D2:D14" si="0">ROUNDDOWN(_xlfn.RANK.AVG(C2,$C$2:$C$14,0),0)</f>
        <v>13</v>
      </c>
      <c r="E2">
        <f>101-D2</f>
        <v>88</v>
      </c>
      <c r="F2" t="str">
        <f>VLOOKUP(B2,Athlete!A:B,2,FALSE)</f>
        <v>GGAC B</v>
      </c>
    </row>
    <row r="3" spans="1:6" x14ac:dyDescent="0.3">
      <c r="A3" t="s">
        <v>8</v>
      </c>
      <c r="B3">
        <v>173</v>
      </c>
      <c r="C3">
        <v>6.6</v>
      </c>
      <c r="D3">
        <f t="shared" si="0"/>
        <v>6</v>
      </c>
      <c r="E3">
        <f t="shared" ref="E3:E51" si="1">101-D3</f>
        <v>95</v>
      </c>
      <c r="F3" t="str">
        <f>VLOOKUP(B3,Athlete!A:B,2,FALSE)</f>
        <v>Waverley Harriers Senegal</v>
      </c>
    </row>
    <row r="4" spans="1:6" x14ac:dyDescent="0.3">
      <c r="A4" t="s">
        <v>8</v>
      </c>
      <c r="B4">
        <v>174</v>
      </c>
      <c r="C4">
        <v>6.64</v>
      </c>
      <c r="D4">
        <f t="shared" si="0"/>
        <v>5</v>
      </c>
      <c r="E4">
        <f t="shared" si="1"/>
        <v>96</v>
      </c>
      <c r="F4" t="str">
        <f>VLOOKUP(B4,Athlete!A:B,2,FALSE)</f>
        <v>Waverley Harriers Senegal</v>
      </c>
    </row>
    <row r="5" spans="1:6" x14ac:dyDescent="0.3">
      <c r="A5" t="s">
        <v>8</v>
      </c>
      <c r="B5">
        <v>7</v>
      </c>
      <c r="C5">
        <v>5.21</v>
      </c>
      <c r="D5">
        <f t="shared" si="0"/>
        <v>10</v>
      </c>
      <c r="E5">
        <f t="shared" si="1"/>
        <v>91</v>
      </c>
      <c r="F5" t="str">
        <f>VLOOKUP(B5,Athlete!A:B,2,FALSE)</f>
        <v>GGAC B</v>
      </c>
    </row>
    <row r="6" spans="1:6" x14ac:dyDescent="0.3">
      <c r="A6" t="s">
        <v>8</v>
      </c>
      <c r="B6">
        <v>4</v>
      </c>
      <c r="C6">
        <v>6</v>
      </c>
      <c r="D6">
        <f t="shared" si="0"/>
        <v>7</v>
      </c>
      <c r="E6">
        <f t="shared" si="1"/>
        <v>94</v>
      </c>
      <c r="F6" t="str">
        <f>VLOOKUP(B6,Athlete!A:B,2,FALSE)</f>
        <v>GGAC A</v>
      </c>
    </row>
    <row r="7" spans="1:6" x14ac:dyDescent="0.3">
      <c r="A7" t="s">
        <v>8</v>
      </c>
      <c r="B7">
        <v>38</v>
      </c>
      <c r="C7">
        <v>5.28</v>
      </c>
      <c r="D7">
        <f t="shared" si="0"/>
        <v>9</v>
      </c>
      <c r="E7">
        <f t="shared" si="1"/>
        <v>92</v>
      </c>
      <c r="F7" t="str">
        <f>VLOOKUP(B7,Athlete!A:B,2,FALSE)</f>
        <v>CADAC</v>
      </c>
    </row>
    <row r="8" spans="1:6" x14ac:dyDescent="0.3">
      <c r="A8" t="s">
        <v>8</v>
      </c>
      <c r="B8">
        <v>187</v>
      </c>
      <c r="C8">
        <v>7.12</v>
      </c>
      <c r="D8">
        <f t="shared" si="0"/>
        <v>3</v>
      </c>
      <c r="E8">
        <f t="shared" si="1"/>
        <v>98</v>
      </c>
      <c r="F8" t="str">
        <f>VLOOKUP(B8,Athlete!A:B,2,FALSE)</f>
        <v>HHH A</v>
      </c>
    </row>
    <row r="9" spans="1:6" x14ac:dyDescent="0.3">
      <c r="A9" t="s">
        <v>8</v>
      </c>
      <c r="B9">
        <v>166</v>
      </c>
      <c r="C9">
        <v>6.97</v>
      </c>
      <c r="D9">
        <f t="shared" si="0"/>
        <v>4</v>
      </c>
      <c r="E9">
        <f t="shared" si="1"/>
        <v>97</v>
      </c>
      <c r="F9" t="str">
        <f>VLOOKUP(B9,Athlete!A:B,2,FALSE)</f>
        <v>Waverley Harriers Qatar</v>
      </c>
    </row>
    <row r="10" spans="1:6" x14ac:dyDescent="0.3">
      <c r="A10" t="s">
        <v>8</v>
      </c>
      <c r="B10">
        <v>233</v>
      </c>
      <c r="C10">
        <v>5.46</v>
      </c>
      <c r="D10">
        <f t="shared" si="0"/>
        <v>8</v>
      </c>
      <c r="E10">
        <f t="shared" si="1"/>
        <v>93</v>
      </c>
      <c r="F10" t="str">
        <f>VLOOKUP(B10,Athlete!A:B,2,FALSE)</f>
        <v>Sutton &amp; District</v>
      </c>
    </row>
    <row r="11" spans="1:6" x14ac:dyDescent="0.3">
      <c r="A11" t="s">
        <v>8</v>
      </c>
      <c r="B11">
        <v>230</v>
      </c>
      <c r="C11">
        <v>3.65</v>
      </c>
      <c r="D11">
        <f t="shared" si="0"/>
        <v>12</v>
      </c>
      <c r="E11">
        <f t="shared" si="1"/>
        <v>89</v>
      </c>
      <c r="F11" t="str">
        <f>VLOOKUP(B11,Athlete!A:B,2,FALSE)</f>
        <v>Sutton &amp; District</v>
      </c>
    </row>
    <row r="12" spans="1:6" x14ac:dyDescent="0.3">
      <c r="A12" t="s">
        <v>8</v>
      </c>
      <c r="B12">
        <v>186</v>
      </c>
      <c r="C12">
        <v>9.0399999999999991</v>
      </c>
      <c r="D12">
        <f t="shared" si="0"/>
        <v>1</v>
      </c>
      <c r="E12">
        <f t="shared" si="1"/>
        <v>100</v>
      </c>
      <c r="F12" t="str">
        <f>VLOOKUP(B12,Athlete!A:B,2,FALSE)</f>
        <v>HHH A</v>
      </c>
    </row>
    <row r="13" spans="1:6" x14ac:dyDescent="0.3">
      <c r="A13" t="s">
        <v>8</v>
      </c>
      <c r="B13">
        <v>6</v>
      </c>
      <c r="C13">
        <v>8.51</v>
      </c>
      <c r="D13">
        <f t="shared" si="0"/>
        <v>2</v>
      </c>
      <c r="E13">
        <f t="shared" si="1"/>
        <v>99</v>
      </c>
      <c r="F13" t="str">
        <f>VLOOKUP(B13,Athlete!A:B,2,FALSE)</f>
        <v>GGAC A</v>
      </c>
    </row>
    <row r="14" spans="1:6" x14ac:dyDescent="0.3">
      <c r="A14" t="s">
        <v>8</v>
      </c>
      <c r="B14">
        <v>167</v>
      </c>
      <c r="C14">
        <v>4.5999999999999996</v>
      </c>
      <c r="D14">
        <f t="shared" si="0"/>
        <v>11</v>
      </c>
      <c r="E14">
        <f t="shared" si="1"/>
        <v>90</v>
      </c>
      <c r="F14" t="str">
        <f>VLOOKUP(B14,Athlete!A:B,2,FALSE)</f>
        <v>Waverley Harriers Qatar</v>
      </c>
    </row>
    <row r="16" spans="1:6" x14ac:dyDescent="0.3">
      <c r="A16" t="s">
        <v>19</v>
      </c>
      <c r="B16">
        <v>12</v>
      </c>
      <c r="C16">
        <v>2.0299999999999998</v>
      </c>
      <c r="D16">
        <f t="shared" ref="D16:D33" si="2">ROUNDDOWN(_xlfn.RANK.AVG(C16,$C$16:$C$33,0),0)</f>
        <v>4</v>
      </c>
      <c r="E16">
        <f t="shared" si="1"/>
        <v>97</v>
      </c>
      <c r="F16" t="str">
        <f>VLOOKUP(B16,Athlete!A:B,2,FALSE)</f>
        <v>GGAC B</v>
      </c>
    </row>
    <row r="17" spans="1:6" x14ac:dyDescent="0.3">
      <c r="A17" t="s">
        <v>19</v>
      </c>
      <c r="B17">
        <v>10</v>
      </c>
      <c r="C17">
        <v>1.76</v>
      </c>
      <c r="D17">
        <f t="shared" si="2"/>
        <v>14</v>
      </c>
      <c r="E17">
        <f t="shared" si="1"/>
        <v>87</v>
      </c>
      <c r="F17" t="str">
        <f>VLOOKUP(B17,Athlete!A:B,2,FALSE)</f>
        <v>GGAC B</v>
      </c>
    </row>
    <row r="18" spans="1:6" x14ac:dyDescent="0.3">
      <c r="A18" t="s">
        <v>19</v>
      </c>
      <c r="B18">
        <v>93</v>
      </c>
      <c r="C18">
        <v>1.75</v>
      </c>
      <c r="D18">
        <f t="shared" si="2"/>
        <v>15</v>
      </c>
      <c r="E18">
        <f t="shared" si="1"/>
        <v>86</v>
      </c>
      <c r="F18" t="str">
        <f>VLOOKUP(B18,Athlete!A:B,2,FALSE)</f>
        <v>E&amp;E</v>
      </c>
    </row>
    <row r="19" spans="1:6" x14ac:dyDescent="0.3">
      <c r="A19" t="s">
        <v>19</v>
      </c>
      <c r="B19">
        <v>92</v>
      </c>
      <c r="C19">
        <v>1.57</v>
      </c>
      <c r="D19">
        <f t="shared" si="2"/>
        <v>16</v>
      </c>
      <c r="E19">
        <f t="shared" si="1"/>
        <v>85</v>
      </c>
      <c r="F19" t="str">
        <f>VLOOKUP(B19,Athlete!A:B,2,FALSE)</f>
        <v>E&amp;E</v>
      </c>
    </row>
    <row r="20" spans="1:6" x14ac:dyDescent="0.3">
      <c r="A20" t="s">
        <v>19</v>
      </c>
      <c r="B20">
        <v>3</v>
      </c>
      <c r="C20">
        <v>2.0299999999999998</v>
      </c>
      <c r="D20">
        <f t="shared" si="2"/>
        <v>4</v>
      </c>
      <c r="E20">
        <f t="shared" si="1"/>
        <v>97</v>
      </c>
      <c r="F20" t="str">
        <f>VLOOKUP(B20,Athlete!A:B,2,FALSE)</f>
        <v>GGAC A</v>
      </c>
    </row>
    <row r="21" spans="1:6" x14ac:dyDescent="0.3">
      <c r="A21" t="s">
        <v>19</v>
      </c>
      <c r="B21">
        <v>1</v>
      </c>
      <c r="C21">
        <v>1.94</v>
      </c>
      <c r="D21">
        <f t="shared" si="2"/>
        <v>7</v>
      </c>
      <c r="E21">
        <f t="shared" si="1"/>
        <v>94</v>
      </c>
      <c r="F21" t="str">
        <f>VLOOKUP(B21,Athlete!A:B,2,FALSE)</f>
        <v>GGAC A</v>
      </c>
    </row>
    <row r="22" spans="1:6" x14ac:dyDescent="0.3">
      <c r="A22" t="s">
        <v>19</v>
      </c>
      <c r="B22">
        <v>229</v>
      </c>
      <c r="C22">
        <v>2.13</v>
      </c>
      <c r="D22">
        <f t="shared" si="2"/>
        <v>2</v>
      </c>
      <c r="E22">
        <f t="shared" si="1"/>
        <v>99</v>
      </c>
      <c r="F22" t="str">
        <f>VLOOKUP(B22,Athlete!A:B,2,FALSE)</f>
        <v>Sutton &amp; District</v>
      </c>
    </row>
    <row r="23" spans="1:6" x14ac:dyDescent="0.3">
      <c r="A23" t="s">
        <v>19</v>
      </c>
      <c r="B23">
        <v>190</v>
      </c>
      <c r="C23">
        <v>2.17</v>
      </c>
      <c r="D23">
        <f t="shared" si="2"/>
        <v>1</v>
      </c>
      <c r="E23">
        <f t="shared" si="1"/>
        <v>100</v>
      </c>
      <c r="F23" t="str">
        <f>VLOOKUP(B23,Athlete!A:B,2,FALSE)</f>
        <v>HHH B</v>
      </c>
    </row>
    <row r="24" spans="1:6" x14ac:dyDescent="0.3">
      <c r="A24" t="s">
        <v>19</v>
      </c>
      <c r="B24">
        <v>188</v>
      </c>
      <c r="C24">
        <v>1.83</v>
      </c>
      <c r="D24">
        <f t="shared" si="2"/>
        <v>12</v>
      </c>
      <c r="E24">
        <f t="shared" si="1"/>
        <v>89</v>
      </c>
      <c r="F24" t="str">
        <f>VLOOKUP(B24,Athlete!A:B,2,FALSE)</f>
        <v>HHH A</v>
      </c>
    </row>
    <row r="25" spans="1:6" x14ac:dyDescent="0.3">
      <c r="A25" t="s">
        <v>19</v>
      </c>
      <c r="B25">
        <v>74</v>
      </c>
      <c r="C25">
        <v>1.56</v>
      </c>
      <c r="D25">
        <f t="shared" si="2"/>
        <v>17</v>
      </c>
      <c r="E25">
        <f t="shared" si="1"/>
        <v>84</v>
      </c>
      <c r="F25" t="str">
        <f>VLOOKUP(B25,Athlete!A:B,2,FALSE)</f>
        <v>DMV A</v>
      </c>
    </row>
    <row r="26" spans="1:6" x14ac:dyDescent="0.3">
      <c r="A26" t="s">
        <v>19</v>
      </c>
      <c r="B26">
        <v>37</v>
      </c>
      <c r="C26">
        <v>1.94</v>
      </c>
      <c r="D26">
        <f t="shared" si="2"/>
        <v>7</v>
      </c>
      <c r="E26">
        <f t="shared" si="1"/>
        <v>94</v>
      </c>
      <c r="F26" t="str">
        <f>VLOOKUP(B26,Athlete!A:B,2,FALSE)</f>
        <v>CADAC</v>
      </c>
    </row>
    <row r="27" spans="1:6" x14ac:dyDescent="0.3">
      <c r="A27" t="s">
        <v>19</v>
      </c>
      <c r="B27">
        <v>41</v>
      </c>
      <c r="C27">
        <v>1.88</v>
      </c>
      <c r="D27">
        <f t="shared" si="2"/>
        <v>9</v>
      </c>
      <c r="E27">
        <f t="shared" si="1"/>
        <v>92</v>
      </c>
      <c r="F27" t="str">
        <f>VLOOKUP(B27,Athlete!A:B,2,FALSE)</f>
        <v>CADAC</v>
      </c>
    </row>
    <row r="28" spans="1:6" x14ac:dyDescent="0.3">
      <c r="A28" t="s">
        <v>19</v>
      </c>
      <c r="B28">
        <v>193</v>
      </c>
      <c r="C28">
        <v>1.85</v>
      </c>
      <c r="D28">
        <f t="shared" si="2"/>
        <v>10</v>
      </c>
      <c r="E28">
        <f t="shared" si="1"/>
        <v>91</v>
      </c>
      <c r="F28" t="str">
        <f>VLOOKUP(B28,Athlete!A:B,2,FALSE)</f>
        <v>HHH B</v>
      </c>
    </row>
    <row r="29" spans="1:6" x14ac:dyDescent="0.3">
      <c r="A29" t="s">
        <v>19</v>
      </c>
      <c r="B29">
        <v>209</v>
      </c>
      <c r="C29">
        <v>1.77</v>
      </c>
      <c r="D29">
        <f t="shared" si="2"/>
        <v>13</v>
      </c>
      <c r="E29">
        <f t="shared" si="1"/>
        <v>88</v>
      </c>
      <c r="F29" t="str">
        <f>VLOOKUP(B29,Athlete!A:B,2,FALSE)</f>
        <v>HHH C</v>
      </c>
    </row>
    <row r="30" spans="1:6" x14ac:dyDescent="0.3">
      <c r="A30" t="s">
        <v>19</v>
      </c>
      <c r="B30">
        <v>163</v>
      </c>
      <c r="C30">
        <v>1.98</v>
      </c>
      <c r="D30">
        <f t="shared" si="2"/>
        <v>6</v>
      </c>
      <c r="E30">
        <f t="shared" si="1"/>
        <v>95</v>
      </c>
      <c r="F30" t="str">
        <f>VLOOKUP(B30,Athlete!A:B,2,FALSE)</f>
        <v>Waverley Harriers Qatar</v>
      </c>
    </row>
    <row r="31" spans="1:6" x14ac:dyDescent="0.3">
      <c r="A31" t="s">
        <v>19</v>
      </c>
      <c r="B31">
        <v>164</v>
      </c>
      <c r="C31">
        <v>2.09</v>
      </c>
      <c r="D31">
        <f t="shared" si="2"/>
        <v>3</v>
      </c>
      <c r="E31">
        <f t="shared" si="1"/>
        <v>98</v>
      </c>
      <c r="F31" t="str">
        <f>VLOOKUP(B31,Athlete!A:B,2,FALSE)</f>
        <v>Waverley Harriers Qatar</v>
      </c>
    </row>
    <row r="32" spans="1:6" x14ac:dyDescent="0.3">
      <c r="A32" t="s">
        <v>19</v>
      </c>
      <c r="B32">
        <v>169</v>
      </c>
      <c r="C32">
        <v>1.84</v>
      </c>
      <c r="D32">
        <f t="shared" si="2"/>
        <v>11</v>
      </c>
      <c r="E32">
        <f t="shared" si="1"/>
        <v>90</v>
      </c>
      <c r="F32" t="str">
        <f>VLOOKUP(B32,Athlete!A:B,2,FALSE)</f>
        <v>Waverley Harriers Senegal</v>
      </c>
    </row>
    <row r="33" spans="1:6" x14ac:dyDescent="0.3">
      <c r="A33" t="s">
        <v>19</v>
      </c>
      <c r="B33">
        <v>170</v>
      </c>
      <c r="C33">
        <v>1.51</v>
      </c>
      <c r="D33">
        <f t="shared" si="2"/>
        <v>18</v>
      </c>
      <c r="E33">
        <f t="shared" si="1"/>
        <v>83</v>
      </c>
      <c r="F33" t="str">
        <f>VLOOKUP(B33,Athlete!A:B,2,FALSE)</f>
        <v>Waverley Harriers Senegal</v>
      </c>
    </row>
    <row r="35" spans="1:6" x14ac:dyDescent="0.3">
      <c r="A35" t="s">
        <v>16</v>
      </c>
      <c r="B35">
        <v>5</v>
      </c>
      <c r="C35">
        <v>35</v>
      </c>
      <c r="D35">
        <f>ROUNDDOWN(_xlfn.RANK.AVG(C35,$C$35:$C$51,0),0)</f>
        <v>14</v>
      </c>
      <c r="E35">
        <f t="shared" si="1"/>
        <v>87</v>
      </c>
      <c r="F35" t="str">
        <f>VLOOKUP(B35,Athlete!A:B,2,FALSE)</f>
        <v>GGAC A</v>
      </c>
    </row>
    <row r="36" spans="1:6" x14ac:dyDescent="0.3">
      <c r="A36" t="s">
        <v>16</v>
      </c>
      <c r="B36">
        <v>2</v>
      </c>
      <c r="C36">
        <v>46</v>
      </c>
      <c r="D36">
        <f t="shared" ref="D36:D51" si="3">ROUNDDOWN(_xlfn.RANK.AVG(C36,$C$35:$C$51,0),0)</f>
        <v>4</v>
      </c>
      <c r="E36">
        <f t="shared" si="1"/>
        <v>97</v>
      </c>
      <c r="F36" t="str">
        <f>VLOOKUP(B36,Athlete!A:B,2,FALSE)</f>
        <v>GGAC A</v>
      </c>
    </row>
    <row r="37" spans="1:6" x14ac:dyDescent="0.3">
      <c r="A37" t="s">
        <v>16</v>
      </c>
      <c r="B37">
        <v>9</v>
      </c>
      <c r="C37">
        <v>42</v>
      </c>
      <c r="D37">
        <f t="shared" si="3"/>
        <v>9</v>
      </c>
      <c r="E37">
        <f t="shared" si="1"/>
        <v>92</v>
      </c>
      <c r="F37" t="str">
        <f>VLOOKUP(B37,Athlete!A:B,2,FALSE)</f>
        <v>GGAC B</v>
      </c>
    </row>
    <row r="38" spans="1:6" x14ac:dyDescent="0.3">
      <c r="A38" t="s">
        <v>16</v>
      </c>
      <c r="B38">
        <v>8</v>
      </c>
      <c r="C38">
        <v>45</v>
      </c>
      <c r="D38">
        <f t="shared" si="3"/>
        <v>5</v>
      </c>
      <c r="E38">
        <f t="shared" si="1"/>
        <v>96</v>
      </c>
      <c r="F38" t="str">
        <f>VLOOKUP(B38,Athlete!A:B,2,FALSE)</f>
        <v>GGAC B</v>
      </c>
    </row>
    <row r="39" spans="1:6" x14ac:dyDescent="0.3">
      <c r="A39" t="s">
        <v>16</v>
      </c>
      <c r="B39">
        <v>91</v>
      </c>
      <c r="C39">
        <v>48</v>
      </c>
      <c r="D39">
        <f t="shared" si="3"/>
        <v>1</v>
      </c>
      <c r="E39">
        <f t="shared" si="1"/>
        <v>100</v>
      </c>
      <c r="F39" t="str">
        <f>VLOOKUP(B39,Athlete!A:B,2,FALSE)</f>
        <v>E&amp;E</v>
      </c>
    </row>
    <row r="40" spans="1:6" x14ac:dyDescent="0.3">
      <c r="A40" t="s">
        <v>16</v>
      </c>
      <c r="B40">
        <v>192</v>
      </c>
      <c r="C40">
        <v>44</v>
      </c>
      <c r="D40">
        <f t="shared" si="3"/>
        <v>7</v>
      </c>
      <c r="E40">
        <f t="shared" si="1"/>
        <v>94</v>
      </c>
      <c r="F40" t="str">
        <f>VLOOKUP(B40,Athlete!A:B,2,FALSE)</f>
        <v>HHH A</v>
      </c>
    </row>
    <row r="41" spans="1:6" x14ac:dyDescent="0.3">
      <c r="A41" t="s">
        <v>16</v>
      </c>
      <c r="B41">
        <v>189</v>
      </c>
      <c r="C41">
        <v>34</v>
      </c>
      <c r="D41">
        <f t="shared" si="3"/>
        <v>15</v>
      </c>
      <c r="E41">
        <f t="shared" si="1"/>
        <v>86</v>
      </c>
      <c r="F41" t="str">
        <f>VLOOKUP(B41,Athlete!A:B,2,FALSE)</f>
        <v>HHH C</v>
      </c>
    </row>
    <row r="42" spans="1:6" x14ac:dyDescent="0.3">
      <c r="A42" t="s">
        <v>16</v>
      </c>
      <c r="B42">
        <v>194</v>
      </c>
      <c r="C42">
        <v>33</v>
      </c>
      <c r="D42">
        <f t="shared" si="3"/>
        <v>17</v>
      </c>
      <c r="E42">
        <f t="shared" si="1"/>
        <v>84</v>
      </c>
      <c r="F42" t="str">
        <f>VLOOKUP(B42,Athlete!A:B,2,FALSE)</f>
        <v>HHH C</v>
      </c>
    </row>
    <row r="43" spans="1:6" x14ac:dyDescent="0.3">
      <c r="A43" t="s">
        <v>16</v>
      </c>
      <c r="B43">
        <v>40</v>
      </c>
      <c r="C43">
        <v>38</v>
      </c>
      <c r="D43">
        <f t="shared" si="3"/>
        <v>12</v>
      </c>
      <c r="E43">
        <f t="shared" si="1"/>
        <v>89</v>
      </c>
      <c r="F43" t="str">
        <f>VLOOKUP(B43,Athlete!A:B,2,FALSE)</f>
        <v>CADAC</v>
      </c>
    </row>
    <row r="44" spans="1:6" x14ac:dyDescent="0.3">
      <c r="A44" t="s">
        <v>16</v>
      </c>
      <c r="B44">
        <v>172</v>
      </c>
      <c r="C44">
        <v>34</v>
      </c>
      <c r="D44">
        <f t="shared" si="3"/>
        <v>15</v>
      </c>
      <c r="E44">
        <f t="shared" si="1"/>
        <v>86</v>
      </c>
      <c r="F44" t="str">
        <f>VLOOKUP(B44,Athlete!A:B,2,FALSE)</f>
        <v>Waverley Harriers Senegal</v>
      </c>
    </row>
    <row r="45" spans="1:6" x14ac:dyDescent="0.3">
      <c r="A45" t="s">
        <v>16</v>
      </c>
      <c r="B45">
        <v>171</v>
      </c>
      <c r="C45">
        <v>39</v>
      </c>
      <c r="D45">
        <f t="shared" si="3"/>
        <v>10</v>
      </c>
      <c r="E45">
        <f t="shared" si="1"/>
        <v>91</v>
      </c>
      <c r="F45" t="str">
        <f>VLOOKUP(B45,Athlete!A:B,2,FALSE)</f>
        <v>Waverley Harriers Senegal</v>
      </c>
    </row>
    <row r="46" spans="1:6" x14ac:dyDescent="0.3">
      <c r="A46" t="s">
        <v>16</v>
      </c>
      <c r="B46">
        <v>168</v>
      </c>
      <c r="C46">
        <v>39</v>
      </c>
      <c r="D46">
        <f t="shared" si="3"/>
        <v>10</v>
      </c>
      <c r="E46">
        <f t="shared" si="1"/>
        <v>91</v>
      </c>
      <c r="F46" t="str">
        <f>VLOOKUP(B46,Athlete!A:B,2,FALSE)</f>
        <v>Waverley Harriers Qatar</v>
      </c>
    </row>
    <row r="47" spans="1:6" x14ac:dyDescent="0.3">
      <c r="A47" t="s">
        <v>16</v>
      </c>
      <c r="B47">
        <v>165</v>
      </c>
      <c r="C47">
        <v>48</v>
      </c>
      <c r="D47">
        <f t="shared" si="3"/>
        <v>1</v>
      </c>
      <c r="E47">
        <f t="shared" si="1"/>
        <v>100</v>
      </c>
      <c r="F47" t="str">
        <f>VLOOKUP(B47,Athlete!A:B,2,FALSE)</f>
        <v>Waverley Harriers Qatar</v>
      </c>
    </row>
    <row r="48" spans="1:6" x14ac:dyDescent="0.3">
      <c r="A48" t="s">
        <v>16</v>
      </c>
      <c r="B48">
        <v>175</v>
      </c>
      <c r="C48">
        <v>44</v>
      </c>
      <c r="D48">
        <f t="shared" si="3"/>
        <v>7</v>
      </c>
      <c r="E48">
        <f t="shared" si="1"/>
        <v>94</v>
      </c>
      <c r="F48" t="str">
        <f>VLOOKUP(B48,Athlete!A:B,2,FALSE)</f>
        <v>Waverley Harriers</v>
      </c>
    </row>
    <row r="49" spans="1:6" x14ac:dyDescent="0.3">
      <c r="A49" t="s">
        <v>16</v>
      </c>
      <c r="B49">
        <v>73</v>
      </c>
      <c r="C49">
        <v>44</v>
      </c>
      <c r="D49">
        <f t="shared" si="3"/>
        <v>7</v>
      </c>
      <c r="E49">
        <f t="shared" si="1"/>
        <v>94</v>
      </c>
      <c r="F49" t="str">
        <f>VLOOKUP(B49,Athlete!A:B,2,FALSE)</f>
        <v>DMV A</v>
      </c>
    </row>
    <row r="50" spans="1:6" x14ac:dyDescent="0.3">
      <c r="A50" t="s">
        <v>16</v>
      </c>
      <c r="B50">
        <v>75</v>
      </c>
      <c r="C50">
        <v>37</v>
      </c>
      <c r="D50">
        <f t="shared" si="3"/>
        <v>13</v>
      </c>
      <c r="E50">
        <f t="shared" si="1"/>
        <v>88</v>
      </c>
      <c r="F50" t="str">
        <f>VLOOKUP(B50,Athlete!A:B,2,FALSE)</f>
        <v>DMV A</v>
      </c>
    </row>
    <row r="51" spans="1:6" x14ac:dyDescent="0.3">
      <c r="A51" t="s">
        <v>16</v>
      </c>
      <c r="B51">
        <v>39</v>
      </c>
      <c r="C51">
        <v>47</v>
      </c>
      <c r="D51">
        <f t="shared" si="3"/>
        <v>3</v>
      </c>
      <c r="E51">
        <f t="shared" si="1"/>
        <v>98</v>
      </c>
      <c r="F51" t="str">
        <f>VLOOKUP(B51,Athlete!A:B,2,FALSE)</f>
        <v>CADAC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28"/>
  <sheetViews>
    <sheetView topLeftCell="A6" workbookViewId="0">
      <selection activeCell="A2" sqref="A2:A13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36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B2">
        <v>1</v>
      </c>
      <c r="C2" t="str">
        <f>VLOOKUP(B2,Athlete!A:B,2,FALSE)</f>
        <v>GGAC A</v>
      </c>
      <c r="D2">
        <v>122.5</v>
      </c>
      <c r="E2">
        <f>ROUNDDOWN(RANK(D2,$D$2:$D$11,1),0)</f>
        <v>1</v>
      </c>
      <c r="F2">
        <f>101-E2</f>
        <v>100</v>
      </c>
    </row>
    <row r="3" spans="1:6" x14ac:dyDescent="0.3">
      <c r="A3" t="s">
        <v>21</v>
      </c>
      <c r="B3">
        <v>166</v>
      </c>
      <c r="C3" t="str">
        <f>VLOOKUP(B3,Athlete!A:B,2,FALSE)</f>
        <v>Waverley Harriers Qatar</v>
      </c>
      <c r="D3">
        <v>127.5</v>
      </c>
      <c r="E3">
        <f t="shared" ref="E3:E11" si="0">ROUNDDOWN(RANK(D3,$D$2:$D$11,1),0)</f>
        <v>2</v>
      </c>
      <c r="F3">
        <f t="shared" ref="F3:F28" si="1">101-E3</f>
        <v>99</v>
      </c>
    </row>
    <row r="4" spans="1:6" x14ac:dyDescent="0.3">
      <c r="A4" t="s">
        <v>21</v>
      </c>
      <c r="B4">
        <v>39</v>
      </c>
      <c r="C4" t="str">
        <f>VLOOKUP(B4,Athlete!A:B,2,FALSE)</f>
        <v>CADAC</v>
      </c>
      <c r="D4">
        <v>128.9</v>
      </c>
      <c r="E4">
        <f t="shared" si="0"/>
        <v>3</v>
      </c>
      <c r="F4">
        <f t="shared" si="1"/>
        <v>98</v>
      </c>
    </row>
    <row r="5" spans="1:6" x14ac:dyDescent="0.3">
      <c r="A5" t="s">
        <v>21</v>
      </c>
      <c r="B5">
        <v>92</v>
      </c>
      <c r="C5" t="str">
        <f>VLOOKUP(B5,Athlete!A:B,2,FALSE)</f>
        <v>E&amp;E</v>
      </c>
      <c r="D5">
        <v>131.1</v>
      </c>
      <c r="E5">
        <f t="shared" si="0"/>
        <v>6</v>
      </c>
      <c r="F5">
        <f t="shared" si="1"/>
        <v>95</v>
      </c>
    </row>
    <row r="6" spans="1:6" x14ac:dyDescent="0.3">
      <c r="A6" t="s">
        <v>21</v>
      </c>
      <c r="B6">
        <v>186</v>
      </c>
      <c r="C6" t="str">
        <f>VLOOKUP(B6,Athlete!A:B,2,FALSE)</f>
        <v>HHH A</v>
      </c>
      <c r="D6">
        <v>129.6</v>
      </c>
      <c r="E6">
        <f t="shared" si="0"/>
        <v>4</v>
      </c>
      <c r="F6">
        <f t="shared" si="1"/>
        <v>97</v>
      </c>
    </row>
    <row r="7" spans="1:6" x14ac:dyDescent="0.3">
      <c r="A7" t="s">
        <v>21</v>
      </c>
      <c r="B7">
        <v>171</v>
      </c>
      <c r="C7" t="str">
        <f>VLOOKUP(B7,Athlete!A:B,2,FALSE)</f>
        <v>Waverley Harriers Senegal</v>
      </c>
      <c r="D7">
        <v>136.69999999999999</v>
      </c>
      <c r="E7">
        <f t="shared" si="0"/>
        <v>8</v>
      </c>
      <c r="F7">
        <f t="shared" si="1"/>
        <v>93</v>
      </c>
    </row>
    <row r="8" spans="1:6" x14ac:dyDescent="0.3">
      <c r="A8" t="s">
        <v>21</v>
      </c>
      <c r="B8">
        <v>233</v>
      </c>
      <c r="C8" t="str">
        <f>VLOOKUP(B8,Athlete!A:B,2,FALSE)</f>
        <v>Sutton &amp; District</v>
      </c>
      <c r="D8">
        <v>140.30000000000001</v>
      </c>
      <c r="E8">
        <f t="shared" si="0"/>
        <v>10</v>
      </c>
      <c r="F8">
        <f t="shared" si="1"/>
        <v>91</v>
      </c>
    </row>
    <row r="9" spans="1:6" x14ac:dyDescent="0.3">
      <c r="A9" t="s">
        <v>21</v>
      </c>
      <c r="B9">
        <v>8</v>
      </c>
      <c r="C9" t="str">
        <f>VLOOKUP(B9,Athlete!A:B,2,FALSE)</f>
        <v>GGAC B</v>
      </c>
      <c r="D9">
        <v>130.30000000000001</v>
      </c>
      <c r="E9">
        <f t="shared" si="0"/>
        <v>5</v>
      </c>
      <c r="F9">
        <f t="shared" si="1"/>
        <v>96</v>
      </c>
    </row>
    <row r="10" spans="1:6" x14ac:dyDescent="0.3">
      <c r="A10" t="s">
        <v>21</v>
      </c>
      <c r="B10">
        <v>73</v>
      </c>
      <c r="C10" t="str">
        <f>VLOOKUP(B10,Athlete!A:B,2,FALSE)</f>
        <v>DMV A</v>
      </c>
      <c r="D10">
        <v>135.30000000000001</v>
      </c>
      <c r="E10">
        <f t="shared" si="0"/>
        <v>7</v>
      </c>
      <c r="F10">
        <f t="shared" si="1"/>
        <v>94</v>
      </c>
    </row>
    <row r="11" spans="1:6" x14ac:dyDescent="0.3">
      <c r="A11" t="s">
        <v>21</v>
      </c>
      <c r="B11">
        <v>195</v>
      </c>
      <c r="C11" t="str">
        <f>VLOOKUP(B11,Athlete!A:B,2,FALSE)</f>
        <v>HHH B</v>
      </c>
      <c r="D11">
        <v>138.69999999999999</v>
      </c>
      <c r="E11">
        <f t="shared" si="0"/>
        <v>9</v>
      </c>
      <c r="F11">
        <f t="shared" si="1"/>
        <v>92</v>
      </c>
    </row>
    <row r="13" spans="1:6" x14ac:dyDescent="0.3">
      <c r="A13" t="s">
        <v>20</v>
      </c>
      <c r="B13">
        <v>167</v>
      </c>
      <c r="C13" t="str">
        <f>VLOOKUP(B13,Athlete!A:B,2,FALSE)</f>
        <v>Waverley Harriers Qatar</v>
      </c>
      <c r="D13">
        <v>117.5</v>
      </c>
      <c r="E13">
        <f>ROUNDDOWN(RANK(D13,$D$13:$D$16,1),0)</f>
        <v>1</v>
      </c>
      <c r="F13">
        <f t="shared" si="1"/>
        <v>100</v>
      </c>
    </row>
    <row r="14" spans="1:6" x14ac:dyDescent="0.3">
      <c r="A14" t="s">
        <v>20</v>
      </c>
      <c r="B14">
        <v>6</v>
      </c>
      <c r="C14" t="str">
        <f>VLOOKUP(B14,Athlete!A:B,2,FALSE)</f>
        <v>GGAC A</v>
      </c>
      <c r="D14">
        <v>118</v>
      </c>
      <c r="E14">
        <f t="shared" ref="E14:E16" si="2">ROUNDDOWN(RANK(D14,$D$13:$D$16,1),0)</f>
        <v>2</v>
      </c>
      <c r="F14">
        <f t="shared" si="1"/>
        <v>99</v>
      </c>
    </row>
    <row r="15" spans="1:6" x14ac:dyDescent="0.3">
      <c r="A15" t="s">
        <v>20</v>
      </c>
      <c r="B15">
        <v>8</v>
      </c>
      <c r="C15" t="str">
        <f>VLOOKUP(B15,Athlete!A:B,2,FALSE)</f>
        <v>GGAC B</v>
      </c>
      <c r="D15">
        <v>118.6</v>
      </c>
      <c r="E15">
        <f t="shared" si="2"/>
        <v>3</v>
      </c>
      <c r="F15">
        <f t="shared" si="1"/>
        <v>98</v>
      </c>
    </row>
    <row r="16" spans="1:6" x14ac:dyDescent="0.3">
      <c r="A16" t="s">
        <v>20</v>
      </c>
      <c r="B16">
        <v>171</v>
      </c>
      <c r="C16" t="str">
        <f>VLOOKUP(B16,Athlete!A:B,2,FALSE)</f>
        <v>Waverley Harriers Senegal</v>
      </c>
      <c r="D16">
        <v>126</v>
      </c>
      <c r="E16">
        <f t="shared" si="2"/>
        <v>4</v>
      </c>
      <c r="F16">
        <f t="shared" si="1"/>
        <v>97</v>
      </c>
    </row>
    <row r="18" spans="1:6" x14ac:dyDescent="0.3">
      <c r="A18" t="s">
        <v>9</v>
      </c>
      <c r="B18">
        <v>186</v>
      </c>
      <c r="C18" t="str">
        <f>VLOOKUP(B18,Athlete!A:B,2,FALSE)</f>
        <v>HHH A</v>
      </c>
      <c r="D18">
        <v>106.6</v>
      </c>
      <c r="E18">
        <f>ROUNDDOWN(RANK(D18,$D$18:$D$28,1),0)</f>
        <v>1</v>
      </c>
      <c r="F18">
        <f t="shared" si="1"/>
        <v>100</v>
      </c>
    </row>
    <row r="19" spans="1:6" x14ac:dyDescent="0.3">
      <c r="A19" t="s">
        <v>9</v>
      </c>
      <c r="B19">
        <v>2</v>
      </c>
      <c r="C19" t="str">
        <f>VLOOKUP(B19,Athlete!A:B,2,FALSE)</f>
        <v>GGAC A</v>
      </c>
      <c r="D19">
        <v>108.7</v>
      </c>
      <c r="E19">
        <f t="shared" ref="E19:E28" si="3">ROUNDDOWN(RANK(D19,$D$18:$D$28,1),0)</f>
        <v>2</v>
      </c>
      <c r="F19">
        <f t="shared" si="1"/>
        <v>99</v>
      </c>
    </row>
    <row r="20" spans="1:6" x14ac:dyDescent="0.3">
      <c r="A20" t="s">
        <v>9</v>
      </c>
      <c r="B20">
        <v>37</v>
      </c>
      <c r="C20" t="str">
        <f>VLOOKUP(B20,Athlete!A:B,2,FALSE)</f>
        <v>CADAC</v>
      </c>
      <c r="D20">
        <v>110</v>
      </c>
      <c r="E20">
        <f t="shared" si="3"/>
        <v>3</v>
      </c>
      <c r="F20">
        <f t="shared" si="1"/>
        <v>98</v>
      </c>
    </row>
    <row r="21" spans="1:6" x14ac:dyDescent="0.3">
      <c r="A21" t="s">
        <v>9</v>
      </c>
      <c r="B21">
        <v>166</v>
      </c>
      <c r="C21" t="str">
        <f>VLOOKUP(B21,Athlete!A:B,2,FALSE)</f>
        <v>Waverley Harriers Qatar</v>
      </c>
      <c r="D21">
        <v>112.3</v>
      </c>
      <c r="E21">
        <f t="shared" si="3"/>
        <v>4</v>
      </c>
      <c r="F21">
        <f t="shared" si="1"/>
        <v>97</v>
      </c>
    </row>
    <row r="22" spans="1:6" x14ac:dyDescent="0.3">
      <c r="A22" t="s">
        <v>9</v>
      </c>
      <c r="B22">
        <v>93</v>
      </c>
      <c r="C22" t="str">
        <f>VLOOKUP(B22,Athlete!A:B,2,FALSE)</f>
        <v>E&amp;E</v>
      </c>
      <c r="D22">
        <v>120.8</v>
      </c>
      <c r="E22">
        <f t="shared" si="3"/>
        <v>8</v>
      </c>
      <c r="F22">
        <f t="shared" si="1"/>
        <v>93</v>
      </c>
    </row>
    <row r="23" spans="1:6" x14ac:dyDescent="0.3">
      <c r="A23" t="s">
        <v>9</v>
      </c>
      <c r="B23">
        <v>75</v>
      </c>
      <c r="C23" t="str">
        <f>VLOOKUP(B23,Athlete!A:B,2,FALSE)</f>
        <v>DMV A</v>
      </c>
      <c r="D23">
        <v>117.4</v>
      </c>
      <c r="E23">
        <f t="shared" si="3"/>
        <v>6</v>
      </c>
      <c r="F23">
        <f t="shared" si="1"/>
        <v>95</v>
      </c>
    </row>
    <row r="24" spans="1:6" x14ac:dyDescent="0.3">
      <c r="A24" t="s">
        <v>9</v>
      </c>
      <c r="B24">
        <v>188</v>
      </c>
      <c r="C24" t="str">
        <f>VLOOKUP(B24,Athlete!A:B,2,FALSE)</f>
        <v>HHH A</v>
      </c>
      <c r="D24">
        <v>124.7</v>
      </c>
      <c r="E24">
        <f t="shared" si="3"/>
        <v>10</v>
      </c>
      <c r="F24">
        <f t="shared" si="1"/>
        <v>91</v>
      </c>
    </row>
    <row r="25" spans="1:6" x14ac:dyDescent="0.3">
      <c r="A25" t="s">
        <v>9</v>
      </c>
      <c r="B25">
        <v>233</v>
      </c>
      <c r="C25" t="str">
        <f>VLOOKUP(B25,Athlete!A:B,2,FALSE)</f>
        <v>Sutton &amp; District</v>
      </c>
      <c r="D25">
        <v>124.8</v>
      </c>
      <c r="E25">
        <f t="shared" si="3"/>
        <v>11</v>
      </c>
      <c r="F25">
        <f t="shared" si="1"/>
        <v>90</v>
      </c>
    </row>
    <row r="26" spans="1:6" x14ac:dyDescent="0.3">
      <c r="A26" t="s">
        <v>9</v>
      </c>
      <c r="B26">
        <v>9</v>
      </c>
      <c r="C26" t="str">
        <f>VLOOKUP(B26,Athlete!A:B,2,FALSE)</f>
        <v>GGAC B</v>
      </c>
      <c r="D26">
        <v>116.4</v>
      </c>
      <c r="E26">
        <f t="shared" si="3"/>
        <v>5</v>
      </c>
      <c r="F26">
        <f t="shared" si="1"/>
        <v>96</v>
      </c>
    </row>
    <row r="27" spans="1:6" x14ac:dyDescent="0.3">
      <c r="A27" t="s">
        <v>9</v>
      </c>
      <c r="B27">
        <v>190</v>
      </c>
      <c r="C27" t="str">
        <f>VLOOKUP(B27,Athlete!A:B,2,FALSE)</f>
        <v>HHH B</v>
      </c>
      <c r="D27">
        <v>120.3</v>
      </c>
      <c r="E27">
        <f t="shared" si="3"/>
        <v>7</v>
      </c>
      <c r="F27">
        <f t="shared" si="1"/>
        <v>94</v>
      </c>
    </row>
    <row r="28" spans="1:6" x14ac:dyDescent="0.3">
      <c r="A28" t="s">
        <v>9</v>
      </c>
      <c r="B28">
        <v>174</v>
      </c>
      <c r="C28" t="str">
        <f>VLOOKUP(B28,Athlete!A:B,2,FALSE)</f>
        <v>Waverley Harriers Senegal</v>
      </c>
      <c r="D28">
        <v>123.2</v>
      </c>
      <c r="E28">
        <f t="shared" si="3"/>
        <v>9</v>
      </c>
      <c r="F28">
        <f t="shared" si="1"/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N13"/>
  <sheetViews>
    <sheetView tabSelected="1" workbookViewId="0"/>
  </sheetViews>
  <sheetFormatPr defaultRowHeight="14.4" x14ac:dyDescent="0.3"/>
  <cols>
    <col min="1" max="1" width="22.5546875" bestFit="1" customWidth="1"/>
    <col min="2" max="14" width="11.44140625" customWidth="1"/>
  </cols>
  <sheetData>
    <row r="1" spans="1:14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7</v>
      </c>
      <c r="G1" s="4" t="s">
        <v>19</v>
      </c>
      <c r="H1" s="4" t="s">
        <v>17</v>
      </c>
      <c r="I1" s="4" t="s">
        <v>16</v>
      </c>
      <c r="J1" s="4" t="s">
        <v>18</v>
      </c>
      <c r="K1" s="4" t="s">
        <v>8</v>
      </c>
      <c r="L1" s="4" t="s">
        <v>20</v>
      </c>
      <c r="M1" s="4" t="s">
        <v>9</v>
      </c>
      <c r="N1" s="4" t="s">
        <v>21</v>
      </c>
    </row>
    <row r="2" spans="1:14" x14ac:dyDescent="0.3">
      <c r="A2" s="1" t="s">
        <v>108</v>
      </c>
      <c r="B2" s="1">
        <v>1</v>
      </c>
      <c r="C2" s="1">
        <v>1454</v>
      </c>
      <c r="D2" s="2">
        <v>196</v>
      </c>
      <c r="E2" s="2">
        <v>196</v>
      </c>
      <c r="F2" s="2">
        <v>196</v>
      </c>
      <c r="G2" s="2">
        <v>191</v>
      </c>
      <c r="H2" s="2">
        <v>0</v>
      </c>
      <c r="I2" s="2">
        <v>184</v>
      </c>
      <c r="J2" s="2">
        <v>0</v>
      </c>
      <c r="K2" s="2">
        <v>193</v>
      </c>
      <c r="L2" s="2">
        <v>99</v>
      </c>
      <c r="M2" s="2">
        <v>99</v>
      </c>
      <c r="N2" s="2">
        <v>100</v>
      </c>
    </row>
    <row r="3" spans="1:14" x14ac:dyDescent="0.3">
      <c r="A3" s="3" t="s">
        <v>57</v>
      </c>
      <c r="B3" s="3">
        <v>2</v>
      </c>
      <c r="C3" s="3">
        <v>1432</v>
      </c>
      <c r="D3" s="3">
        <v>188</v>
      </c>
      <c r="E3" s="3">
        <v>184</v>
      </c>
      <c r="F3" s="3">
        <v>193</v>
      </c>
      <c r="G3" s="3">
        <v>193</v>
      </c>
      <c r="H3" s="3">
        <v>0</v>
      </c>
      <c r="I3" s="3">
        <v>191</v>
      </c>
      <c r="J3" s="3">
        <v>0</v>
      </c>
      <c r="K3" s="3">
        <v>187</v>
      </c>
      <c r="L3" s="3">
        <v>100</v>
      </c>
      <c r="M3" s="3">
        <v>97</v>
      </c>
      <c r="N3" s="3">
        <v>99</v>
      </c>
    </row>
    <row r="4" spans="1:14" x14ac:dyDescent="0.3">
      <c r="A4" s="1" t="s">
        <v>121</v>
      </c>
      <c r="B4" s="1">
        <v>3</v>
      </c>
      <c r="C4" s="1">
        <v>1384</v>
      </c>
      <c r="D4" s="2">
        <v>165</v>
      </c>
      <c r="E4" s="2">
        <v>188</v>
      </c>
      <c r="F4" s="2">
        <v>190</v>
      </c>
      <c r="G4" s="2">
        <v>184</v>
      </c>
      <c r="H4" s="2">
        <v>0</v>
      </c>
      <c r="I4" s="2">
        <v>188</v>
      </c>
      <c r="J4" s="2">
        <v>0</v>
      </c>
      <c r="K4" s="2">
        <v>179</v>
      </c>
      <c r="L4" s="2">
        <v>98</v>
      </c>
      <c r="M4" s="2">
        <v>96</v>
      </c>
      <c r="N4" s="2">
        <v>96</v>
      </c>
    </row>
    <row r="5" spans="1:14" x14ac:dyDescent="0.3">
      <c r="A5" s="3" t="s">
        <v>69</v>
      </c>
      <c r="B5" s="3">
        <v>4</v>
      </c>
      <c r="C5" s="3">
        <v>1350</v>
      </c>
      <c r="D5" s="3">
        <v>165</v>
      </c>
      <c r="E5" s="3">
        <v>177</v>
      </c>
      <c r="F5" s="3">
        <v>185</v>
      </c>
      <c r="G5" s="3">
        <v>173</v>
      </c>
      <c r="H5" s="3">
        <v>0</v>
      </c>
      <c r="I5" s="3">
        <v>177</v>
      </c>
      <c r="J5" s="3">
        <v>0</v>
      </c>
      <c r="K5" s="3">
        <v>191</v>
      </c>
      <c r="L5" s="3">
        <v>97</v>
      </c>
      <c r="M5" s="3">
        <v>92</v>
      </c>
      <c r="N5" s="3">
        <v>93</v>
      </c>
    </row>
    <row r="6" spans="1:14" x14ac:dyDescent="0.3">
      <c r="A6" s="1" t="s">
        <v>138</v>
      </c>
      <c r="B6" s="1">
        <v>5</v>
      </c>
      <c r="C6" s="1">
        <v>1058</v>
      </c>
      <c r="D6" s="2">
        <v>191</v>
      </c>
      <c r="E6" s="2">
        <v>98</v>
      </c>
      <c r="F6" s="2">
        <v>100</v>
      </c>
      <c r="G6" s="2">
        <v>89</v>
      </c>
      <c r="H6" s="2">
        <v>0</v>
      </c>
      <c r="I6" s="2">
        <v>94</v>
      </c>
      <c r="J6" s="2">
        <v>0</v>
      </c>
      <c r="K6" s="2">
        <v>198</v>
      </c>
      <c r="L6" s="2">
        <v>0</v>
      </c>
      <c r="M6" s="2">
        <v>191</v>
      </c>
      <c r="N6" s="2">
        <v>97</v>
      </c>
    </row>
    <row r="7" spans="1:14" x14ac:dyDescent="0.3">
      <c r="A7" s="3" t="s">
        <v>39</v>
      </c>
      <c r="B7" s="3">
        <v>6</v>
      </c>
      <c r="C7" s="3">
        <v>1034</v>
      </c>
      <c r="D7" s="3">
        <v>193</v>
      </c>
      <c r="E7" s="3">
        <v>180</v>
      </c>
      <c r="F7" s="3">
        <v>0</v>
      </c>
      <c r="G7" s="3">
        <v>186</v>
      </c>
      <c r="H7" s="3">
        <v>0</v>
      </c>
      <c r="I7" s="3">
        <v>187</v>
      </c>
      <c r="J7" s="3">
        <v>0</v>
      </c>
      <c r="K7" s="3">
        <v>92</v>
      </c>
      <c r="L7" s="3">
        <v>0</v>
      </c>
      <c r="M7" s="3">
        <v>98</v>
      </c>
      <c r="N7" s="3">
        <v>98</v>
      </c>
    </row>
    <row r="8" spans="1:14" x14ac:dyDescent="0.3">
      <c r="A8" s="1" t="s">
        <v>137</v>
      </c>
      <c r="B8" s="1">
        <v>7</v>
      </c>
      <c r="C8" s="1">
        <v>748</v>
      </c>
      <c r="D8" s="2">
        <v>187</v>
      </c>
      <c r="E8" s="2">
        <v>184</v>
      </c>
      <c r="F8" s="2">
        <v>0</v>
      </c>
      <c r="G8" s="2">
        <v>191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94</v>
      </c>
      <c r="N8" s="2">
        <v>92</v>
      </c>
    </row>
    <row r="9" spans="1:14" x14ac:dyDescent="0.3">
      <c r="A9" s="3" t="s">
        <v>101</v>
      </c>
      <c r="B9" s="3">
        <v>8</v>
      </c>
      <c r="C9" s="3">
        <v>726</v>
      </c>
      <c r="D9" s="3">
        <v>177</v>
      </c>
      <c r="E9" s="3">
        <v>90</v>
      </c>
      <c r="F9" s="3">
        <v>0</v>
      </c>
      <c r="G9" s="3">
        <v>171</v>
      </c>
      <c r="H9" s="3">
        <v>0</v>
      </c>
      <c r="I9" s="3">
        <v>100</v>
      </c>
      <c r="J9" s="3">
        <v>0</v>
      </c>
      <c r="K9" s="3">
        <v>0</v>
      </c>
      <c r="L9" s="3">
        <v>0</v>
      </c>
      <c r="M9" s="3">
        <v>93</v>
      </c>
      <c r="N9" s="3">
        <v>95</v>
      </c>
    </row>
    <row r="10" spans="1:14" x14ac:dyDescent="0.3">
      <c r="A10" s="1" t="s">
        <v>50</v>
      </c>
      <c r="B10" s="1">
        <v>9</v>
      </c>
      <c r="C10" s="1">
        <v>724</v>
      </c>
      <c r="D10" s="2">
        <v>178</v>
      </c>
      <c r="E10" s="2">
        <v>91</v>
      </c>
      <c r="F10" s="2">
        <v>0</v>
      </c>
      <c r="G10" s="2">
        <v>84</v>
      </c>
      <c r="H10" s="2">
        <v>0</v>
      </c>
      <c r="I10" s="2">
        <v>182</v>
      </c>
      <c r="J10" s="2">
        <v>0</v>
      </c>
      <c r="K10" s="2">
        <v>0</v>
      </c>
      <c r="L10" s="2">
        <v>0</v>
      </c>
      <c r="M10" s="2">
        <v>95</v>
      </c>
      <c r="N10" s="2">
        <v>94</v>
      </c>
    </row>
    <row r="11" spans="1:14" x14ac:dyDescent="0.3">
      <c r="A11" s="3" t="s">
        <v>139</v>
      </c>
      <c r="B11" s="3">
        <v>10</v>
      </c>
      <c r="C11" s="3">
        <v>717</v>
      </c>
      <c r="D11" s="3">
        <v>163</v>
      </c>
      <c r="E11" s="3">
        <v>92</v>
      </c>
      <c r="F11" s="3">
        <v>0</v>
      </c>
      <c r="G11" s="3">
        <v>99</v>
      </c>
      <c r="H11" s="3">
        <v>0</v>
      </c>
      <c r="I11" s="3">
        <v>0</v>
      </c>
      <c r="J11" s="3">
        <v>0</v>
      </c>
      <c r="K11" s="3">
        <v>182</v>
      </c>
      <c r="L11" s="3">
        <v>0</v>
      </c>
      <c r="M11" s="3">
        <v>90</v>
      </c>
      <c r="N11" s="3">
        <v>91</v>
      </c>
    </row>
    <row r="12" spans="1:14" x14ac:dyDescent="0.3">
      <c r="A12" s="1" t="s">
        <v>136</v>
      </c>
      <c r="B12" s="1">
        <v>11</v>
      </c>
      <c r="C12" s="1">
        <v>505</v>
      </c>
      <c r="D12" s="2">
        <v>162</v>
      </c>
      <c r="E12" s="2">
        <v>85</v>
      </c>
      <c r="F12" s="2">
        <v>0</v>
      </c>
      <c r="G12" s="2">
        <v>88</v>
      </c>
      <c r="H12" s="2">
        <v>0</v>
      </c>
      <c r="I12" s="2">
        <v>170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</row>
    <row r="13" spans="1:14" x14ac:dyDescent="0.3">
      <c r="A13" s="3" t="s">
        <v>133</v>
      </c>
      <c r="B13" s="3">
        <v>12</v>
      </c>
      <c r="C13" s="3">
        <v>180</v>
      </c>
      <c r="D13" s="3">
        <v>86</v>
      </c>
      <c r="E13" s="3">
        <v>0</v>
      </c>
      <c r="F13" s="3">
        <v>0</v>
      </c>
      <c r="G13" s="3">
        <v>0</v>
      </c>
      <c r="H13" s="3">
        <v>0</v>
      </c>
      <c r="I13" s="3">
        <v>94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</sheetData>
  <autoFilter ref="A1:N13" xr:uid="{83A9BF93-1450-424F-AFE0-68D00B04EB76}">
    <sortState xmlns:xlrd2="http://schemas.microsoft.com/office/spreadsheetml/2017/richdata2" ref="A2:N13">
      <sortCondition ref="B1:B13"/>
    </sortState>
  </autoFilter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M51"/>
  <sheetViews>
    <sheetView workbookViewId="0"/>
  </sheetViews>
  <sheetFormatPr defaultRowHeight="14.4" x14ac:dyDescent="0.3"/>
  <cols>
    <col min="1" max="1" width="10" bestFit="1" customWidth="1"/>
    <col min="2" max="2" width="22.5546875" bestFit="1" customWidth="1"/>
    <col min="3" max="3" width="23.109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7</v>
      </c>
      <c r="I1" s="4" t="s">
        <v>19</v>
      </c>
      <c r="J1" s="4" t="s">
        <v>17</v>
      </c>
      <c r="K1" s="4" t="s">
        <v>16</v>
      </c>
      <c r="L1" s="4" t="s">
        <v>18</v>
      </c>
      <c r="M1" s="4" t="s">
        <v>8</v>
      </c>
    </row>
    <row r="2" spans="1:13" x14ac:dyDescent="0.3">
      <c r="A2" s="1">
        <v>186</v>
      </c>
      <c r="B2" s="1" t="s">
        <v>138</v>
      </c>
      <c r="C2" s="1" t="s">
        <v>165</v>
      </c>
      <c r="D2" s="1">
        <v>1</v>
      </c>
      <c r="E2" s="1">
        <v>200</v>
      </c>
      <c r="F2" s="1">
        <v>0</v>
      </c>
      <c r="G2" s="1">
        <v>0</v>
      </c>
      <c r="H2" s="1">
        <v>100</v>
      </c>
      <c r="I2" s="1">
        <v>0</v>
      </c>
      <c r="J2" s="1">
        <v>0</v>
      </c>
      <c r="K2" s="1">
        <v>0</v>
      </c>
      <c r="L2" s="1">
        <v>0</v>
      </c>
      <c r="M2" s="1">
        <v>100</v>
      </c>
    </row>
    <row r="3" spans="1:13" x14ac:dyDescent="0.3">
      <c r="A3" s="3">
        <v>39</v>
      </c>
      <c r="B3" s="3" t="s">
        <v>39</v>
      </c>
      <c r="C3" s="3" t="s">
        <v>147</v>
      </c>
      <c r="D3" s="3">
        <v>2</v>
      </c>
      <c r="E3" s="3">
        <v>196</v>
      </c>
      <c r="F3" s="3">
        <v>98</v>
      </c>
      <c r="G3" s="3">
        <v>0</v>
      </c>
      <c r="H3" s="3">
        <v>0</v>
      </c>
      <c r="I3" s="3">
        <v>0</v>
      </c>
      <c r="J3" s="3">
        <v>0</v>
      </c>
      <c r="K3" s="3">
        <v>98</v>
      </c>
      <c r="L3" s="3">
        <v>0</v>
      </c>
      <c r="M3" s="3">
        <v>0</v>
      </c>
    </row>
    <row r="4" spans="1:13" x14ac:dyDescent="0.3">
      <c r="A4" s="1">
        <v>164</v>
      </c>
      <c r="B4" s="1" t="s">
        <v>57</v>
      </c>
      <c r="C4" s="1" t="s">
        <v>154</v>
      </c>
      <c r="D4" s="1">
        <v>2</v>
      </c>
      <c r="E4" s="1">
        <v>196</v>
      </c>
      <c r="F4" s="1">
        <v>0</v>
      </c>
      <c r="G4" s="1">
        <v>0</v>
      </c>
      <c r="H4" s="1">
        <v>98</v>
      </c>
      <c r="I4" s="1">
        <v>98</v>
      </c>
      <c r="J4" s="1">
        <v>0</v>
      </c>
      <c r="K4" s="1">
        <v>0</v>
      </c>
      <c r="L4" s="1">
        <v>0</v>
      </c>
      <c r="M4" s="1">
        <v>0</v>
      </c>
    </row>
    <row r="5" spans="1:13" x14ac:dyDescent="0.3">
      <c r="A5" s="3">
        <v>6</v>
      </c>
      <c r="B5" s="3" t="s">
        <v>108</v>
      </c>
      <c r="C5" s="3" t="s">
        <v>184</v>
      </c>
      <c r="D5" s="3">
        <v>2</v>
      </c>
      <c r="E5" s="3">
        <v>196</v>
      </c>
      <c r="F5" s="3">
        <v>0</v>
      </c>
      <c r="G5" s="3">
        <v>0</v>
      </c>
      <c r="H5" s="3">
        <v>97</v>
      </c>
      <c r="I5" s="3">
        <v>0</v>
      </c>
      <c r="J5" s="3">
        <v>0</v>
      </c>
      <c r="K5" s="3">
        <v>0</v>
      </c>
      <c r="L5" s="3">
        <v>0</v>
      </c>
      <c r="M5" s="3">
        <v>99</v>
      </c>
    </row>
    <row r="6" spans="1:13" x14ac:dyDescent="0.3">
      <c r="A6" s="1">
        <v>190</v>
      </c>
      <c r="B6" s="1" t="s">
        <v>137</v>
      </c>
      <c r="C6" s="1" t="s">
        <v>169</v>
      </c>
      <c r="D6" s="1">
        <v>5</v>
      </c>
      <c r="E6" s="1">
        <v>195</v>
      </c>
      <c r="F6" s="1">
        <v>95</v>
      </c>
      <c r="G6" s="1">
        <v>0</v>
      </c>
      <c r="H6" s="1">
        <v>0</v>
      </c>
      <c r="I6" s="1">
        <v>100</v>
      </c>
      <c r="J6" s="1">
        <v>0</v>
      </c>
      <c r="K6" s="1">
        <v>0</v>
      </c>
      <c r="L6" s="1">
        <v>0</v>
      </c>
      <c r="M6" s="1">
        <v>0</v>
      </c>
    </row>
    <row r="7" spans="1:13" x14ac:dyDescent="0.3">
      <c r="A7" s="3">
        <v>166</v>
      </c>
      <c r="B7" s="3" t="s">
        <v>57</v>
      </c>
      <c r="C7" s="3" t="s">
        <v>156</v>
      </c>
      <c r="D7" s="3">
        <v>6</v>
      </c>
      <c r="E7" s="3">
        <v>194</v>
      </c>
      <c r="F7" s="3">
        <v>0</v>
      </c>
      <c r="G7" s="3">
        <v>97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97</v>
      </c>
    </row>
    <row r="8" spans="1:13" x14ac:dyDescent="0.3">
      <c r="A8" s="1">
        <v>1</v>
      </c>
      <c r="B8" s="1" t="s">
        <v>108</v>
      </c>
      <c r="C8" s="1" t="s">
        <v>179</v>
      </c>
      <c r="D8" s="1">
        <v>6</v>
      </c>
      <c r="E8" s="1">
        <v>194</v>
      </c>
      <c r="F8" s="1">
        <v>100</v>
      </c>
      <c r="G8" s="1">
        <v>0</v>
      </c>
      <c r="H8" s="1">
        <v>0</v>
      </c>
      <c r="I8" s="1">
        <v>94</v>
      </c>
      <c r="J8" s="1">
        <v>0</v>
      </c>
      <c r="K8" s="1">
        <v>0</v>
      </c>
      <c r="L8" s="1">
        <v>0</v>
      </c>
      <c r="M8" s="1">
        <v>0</v>
      </c>
    </row>
    <row r="9" spans="1:13" x14ac:dyDescent="0.3">
      <c r="A9" s="3">
        <v>4</v>
      </c>
      <c r="B9" s="3" t="s">
        <v>108</v>
      </c>
      <c r="C9" s="3" t="s">
        <v>182</v>
      </c>
      <c r="D9" s="3">
        <v>6</v>
      </c>
      <c r="E9" s="3">
        <v>194</v>
      </c>
      <c r="F9" s="3">
        <v>0</v>
      </c>
      <c r="G9" s="3">
        <v>100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94</v>
      </c>
    </row>
    <row r="10" spans="1:13" x14ac:dyDescent="0.3">
      <c r="A10" s="1">
        <v>163</v>
      </c>
      <c r="B10" s="1" t="s">
        <v>57</v>
      </c>
      <c r="C10" s="1" t="s">
        <v>153</v>
      </c>
      <c r="D10" s="1">
        <v>9</v>
      </c>
      <c r="E10" s="1">
        <v>193</v>
      </c>
      <c r="F10" s="1">
        <v>98</v>
      </c>
      <c r="G10" s="1">
        <v>0</v>
      </c>
      <c r="H10" s="1">
        <v>0</v>
      </c>
      <c r="I10" s="1">
        <v>95</v>
      </c>
      <c r="J10" s="1">
        <v>0</v>
      </c>
      <c r="K10" s="1">
        <v>0</v>
      </c>
      <c r="L10" s="1">
        <v>0</v>
      </c>
      <c r="M10" s="1">
        <v>0</v>
      </c>
    </row>
    <row r="11" spans="1:13" x14ac:dyDescent="0.3">
      <c r="A11" s="3">
        <v>192</v>
      </c>
      <c r="B11" s="3" t="s">
        <v>138</v>
      </c>
      <c r="C11" s="3" t="s">
        <v>171</v>
      </c>
      <c r="D11" s="3">
        <v>9</v>
      </c>
      <c r="E11" s="3">
        <v>193</v>
      </c>
      <c r="F11" s="3">
        <v>99</v>
      </c>
      <c r="G11" s="3">
        <v>0</v>
      </c>
      <c r="H11" s="3">
        <v>0</v>
      </c>
      <c r="I11" s="3">
        <v>0</v>
      </c>
      <c r="J11" s="3">
        <v>0</v>
      </c>
      <c r="K11" s="3">
        <v>94</v>
      </c>
      <c r="L11" s="3">
        <v>0</v>
      </c>
      <c r="M11" s="3">
        <v>0</v>
      </c>
    </row>
    <row r="12" spans="1:13" x14ac:dyDescent="0.3">
      <c r="A12" s="1">
        <v>2</v>
      </c>
      <c r="B12" s="1" t="s">
        <v>108</v>
      </c>
      <c r="C12" s="1" t="s">
        <v>180</v>
      </c>
      <c r="D12" s="1">
        <v>9</v>
      </c>
      <c r="E12" s="1">
        <v>193</v>
      </c>
      <c r="F12" s="1">
        <v>0</v>
      </c>
      <c r="G12" s="1">
        <v>96</v>
      </c>
      <c r="H12" s="1">
        <v>0</v>
      </c>
      <c r="I12" s="1">
        <v>0</v>
      </c>
      <c r="J12" s="1">
        <v>0</v>
      </c>
      <c r="K12" s="1">
        <v>97</v>
      </c>
      <c r="L12" s="1">
        <v>0</v>
      </c>
      <c r="M12" s="1">
        <v>0</v>
      </c>
    </row>
    <row r="13" spans="1:13" x14ac:dyDescent="0.3">
      <c r="A13" s="3">
        <v>3</v>
      </c>
      <c r="B13" s="3" t="s">
        <v>108</v>
      </c>
      <c r="C13" s="3" t="s">
        <v>181</v>
      </c>
      <c r="D13" s="3">
        <v>9</v>
      </c>
      <c r="E13" s="3">
        <v>193</v>
      </c>
      <c r="F13" s="3">
        <v>96</v>
      </c>
      <c r="G13" s="3">
        <v>0</v>
      </c>
      <c r="H13" s="3">
        <v>0</v>
      </c>
      <c r="I13" s="3">
        <v>97</v>
      </c>
      <c r="J13" s="3">
        <v>0</v>
      </c>
      <c r="K13" s="3">
        <v>0</v>
      </c>
      <c r="L13" s="3">
        <v>0</v>
      </c>
      <c r="M13" s="3">
        <v>0</v>
      </c>
    </row>
    <row r="14" spans="1:13" x14ac:dyDescent="0.3">
      <c r="A14" s="1">
        <v>12</v>
      </c>
      <c r="B14" s="1" t="s">
        <v>121</v>
      </c>
      <c r="C14" s="1" t="s">
        <v>190</v>
      </c>
      <c r="D14" s="1">
        <v>13</v>
      </c>
      <c r="E14" s="1">
        <v>191</v>
      </c>
      <c r="F14" s="1">
        <v>0</v>
      </c>
      <c r="G14" s="1">
        <v>0</v>
      </c>
      <c r="H14" s="1">
        <v>94</v>
      </c>
      <c r="I14" s="1">
        <v>97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3">
      <c r="A15" s="3">
        <v>229</v>
      </c>
      <c r="B15" s="3" t="s">
        <v>139</v>
      </c>
      <c r="C15" s="3" t="s">
        <v>193</v>
      </c>
      <c r="D15" s="3">
        <v>13</v>
      </c>
      <c r="E15" s="3">
        <v>191</v>
      </c>
      <c r="F15" s="3">
        <v>0</v>
      </c>
      <c r="G15" s="3">
        <v>92</v>
      </c>
      <c r="H15" s="3">
        <v>0</v>
      </c>
      <c r="I15" s="3">
        <v>99</v>
      </c>
      <c r="J15" s="3">
        <v>0</v>
      </c>
      <c r="K15" s="3">
        <v>0</v>
      </c>
      <c r="L15" s="3">
        <v>0</v>
      </c>
      <c r="M15" s="3">
        <v>0</v>
      </c>
    </row>
    <row r="16" spans="1:13" x14ac:dyDescent="0.3">
      <c r="A16" s="1">
        <v>165</v>
      </c>
      <c r="B16" s="1" t="s">
        <v>57</v>
      </c>
      <c r="C16" s="1" t="s">
        <v>155</v>
      </c>
      <c r="D16" s="1">
        <v>15</v>
      </c>
      <c r="E16" s="1">
        <v>190</v>
      </c>
      <c r="F16" s="1">
        <v>90</v>
      </c>
      <c r="G16" s="1">
        <v>0</v>
      </c>
      <c r="H16" s="1">
        <v>0</v>
      </c>
      <c r="I16" s="1">
        <v>0</v>
      </c>
      <c r="J16" s="1">
        <v>0</v>
      </c>
      <c r="K16" s="1">
        <v>100</v>
      </c>
      <c r="L16" s="1">
        <v>0</v>
      </c>
      <c r="M16" s="1">
        <v>0</v>
      </c>
    </row>
    <row r="17" spans="1:13" x14ac:dyDescent="0.3">
      <c r="A17" s="3">
        <v>187</v>
      </c>
      <c r="B17" s="3" t="s">
        <v>138</v>
      </c>
      <c r="C17" s="3" t="s">
        <v>166</v>
      </c>
      <c r="D17" s="3">
        <v>15</v>
      </c>
      <c r="E17" s="3">
        <v>190</v>
      </c>
      <c r="F17" s="3">
        <v>92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98</v>
      </c>
    </row>
    <row r="18" spans="1:13" x14ac:dyDescent="0.3">
      <c r="A18" s="1">
        <v>37</v>
      </c>
      <c r="B18" s="1" t="s">
        <v>39</v>
      </c>
      <c r="C18" s="1" t="s">
        <v>145</v>
      </c>
      <c r="D18" s="1">
        <v>17</v>
      </c>
      <c r="E18" s="1">
        <v>189</v>
      </c>
      <c r="F18" s="1">
        <v>95</v>
      </c>
      <c r="G18" s="1">
        <v>0</v>
      </c>
      <c r="H18" s="1">
        <v>0</v>
      </c>
      <c r="I18" s="1">
        <v>94</v>
      </c>
      <c r="J18" s="1">
        <v>0</v>
      </c>
      <c r="K18" s="1">
        <v>0</v>
      </c>
      <c r="L18" s="1">
        <v>0</v>
      </c>
      <c r="M18" s="1">
        <v>0</v>
      </c>
    </row>
    <row r="19" spans="1:13" x14ac:dyDescent="0.3">
      <c r="A19" s="3">
        <v>8</v>
      </c>
      <c r="B19" s="3" t="s">
        <v>121</v>
      </c>
      <c r="C19" s="3" t="s">
        <v>186</v>
      </c>
      <c r="D19" s="3">
        <v>17</v>
      </c>
      <c r="E19" s="3">
        <v>189</v>
      </c>
      <c r="F19" s="3">
        <v>0</v>
      </c>
      <c r="G19" s="3">
        <v>93</v>
      </c>
      <c r="H19" s="3">
        <v>0</v>
      </c>
      <c r="I19" s="3">
        <v>0</v>
      </c>
      <c r="J19" s="3">
        <v>0</v>
      </c>
      <c r="K19" s="3">
        <v>96</v>
      </c>
      <c r="L19" s="3">
        <v>0</v>
      </c>
      <c r="M19" s="3">
        <v>0</v>
      </c>
    </row>
    <row r="20" spans="1:13" x14ac:dyDescent="0.3">
      <c r="A20" s="1">
        <v>91</v>
      </c>
      <c r="B20" s="1" t="s">
        <v>101</v>
      </c>
      <c r="C20" s="1" t="s">
        <v>176</v>
      </c>
      <c r="D20" s="1">
        <v>19</v>
      </c>
      <c r="E20" s="1">
        <v>188</v>
      </c>
      <c r="F20" s="1">
        <v>88</v>
      </c>
      <c r="G20" s="1">
        <v>0</v>
      </c>
      <c r="H20" s="1">
        <v>0</v>
      </c>
      <c r="I20" s="1">
        <v>0</v>
      </c>
      <c r="J20" s="1">
        <v>0</v>
      </c>
      <c r="K20" s="1">
        <v>100</v>
      </c>
      <c r="L20" s="1">
        <v>0</v>
      </c>
      <c r="M20" s="1">
        <v>0</v>
      </c>
    </row>
    <row r="21" spans="1:13" x14ac:dyDescent="0.3">
      <c r="A21" s="3">
        <v>9</v>
      </c>
      <c r="B21" s="3" t="s">
        <v>121</v>
      </c>
      <c r="C21" s="3" t="s">
        <v>187</v>
      </c>
      <c r="D21" s="3">
        <v>19</v>
      </c>
      <c r="E21" s="3">
        <v>188</v>
      </c>
      <c r="F21" s="3">
        <v>0</v>
      </c>
      <c r="G21" s="3">
        <v>0</v>
      </c>
      <c r="H21" s="3">
        <v>96</v>
      </c>
      <c r="I21" s="3">
        <v>0</v>
      </c>
      <c r="J21" s="3">
        <v>0</v>
      </c>
      <c r="K21" s="3">
        <v>92</v>
      </c>
      <c r="L21" s="3">
        <v>0</v>
      </c>
      <c r="M21" s="3">
        <v>0</v>
      </c>
    </row>
    <row r="22" spans="1:13" x14ac:dyDescent="0.3">
      <c r="A22" s="1">
        <v>73</v>
      </c>
      <c r="B22" s="1" t="s">
        <v>50</v>
      </c>
      <c r="C22" s="1" t="s">
        <v>150</v>
      </c>
      <c r="D22" s="1">
        <v>21</v>
      </c>
      <c r="E22" s="1">
        <v>187</v>
      </c>
      <c r="F22" s="1">
        <v>93</v>
      </c>
      <c r="G22" s="1">
        <v>0</v>
      </c>
      <c r="H22" s="1">
        <v>0</v>
      </c>
      <c r="I22" s="1">
        <v>0</v>
      </c>
      <c r="J22" s="1">
        <v>0</v>
      </c>
      <c r="K22" s="1">
        <v>94</v>
      </c>
      <c r="L22" s="1">
        <v>0</v>
      </c>
      <c r="M22" s="1">
        <v>0</v>
      </c>
    </row>
    <row r="23" spans="1:13" x14ac:dyDescent="0.3">
      <c r="A23" s="3">
        <v>188</v>
      </c>
      <c r="B23" s="3" t="s">
        <v>138</v>
      </c>
      <c r="C23" s="3" t="s">
        <v>167</v>
      </c>
      <c r="D23" s="3">
        <v>21</v>
      </c>
      <c r="E23" s="3">
        <v>187</v>
      </c>
      <c r="F23" s="3">
        <v>0</v>
      </c>
      <c r="G23" s="3">
        <v>98</v>
      </c>
      <c r="H23" s="3">
        <v>0</v>
      </c>
      <c r="I23" s="3">
        <v>89</v>
      </c>
      <c r="J23" s="3">
        <v>0</v>
      </c>
      <c r="K23" s="3">
        <v>0</v>
      </c>
      <c r="L23" s="3">
        <v>0</v>
      </c>
      <c r="M23" s="3">
        <v>0</v>
      </c>
    </row>
    <row r="24" spans="1:13" x14ac:dyDescent="0.3">
      <c r="A24" s="1">
        <v>38</v>
      </c>
      <c r="B24" s="1" t="s">
        <v>39</v>
      </c>
      <c r="C24" s="1" t="s">
        <v>146</v>
      </c>
      <c r="D24" s="1">
        <v>23</v>
      </c>
      <c r="E24" s="1">
        <v>186</v>
      </c>
      <c r="F24" s="1">
        <v>0</v>
      </c>
      <c r="G24" s="1">
        <v>94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92</v>
      </c>
    </row>
    <row r="25" spans="1:13" x14ac:dyDescent="0.3">
      <c r="A25" s="3">
        <v>5</v>
      </c>
      <c r="B25" s="3" t="s">
        <v>108</v>
      </c>
      <c r="C25" s="3" t="s">
        <v>183</v>
      </c>
      <c r="D25" s="3">
        <v>23</v>
      </c>
      <c r="E25" s="3">
        <v>186</v>
      </c>
      <c r="F25" s="3">
        <v>0</v>
      </c>
      <c r="G25" s="3">
        <v>0</v>
      </c>
      <c r="H25" s="3">
        <v>99</v>
      </c>
      <c r="I25" s="3">
        <v>0</v>
      </c>
      <c r="J25" s="3">
        <v>0</v>
      </c>
      <c r="K25" s="3">
        <v>87</v>
      </c>
      <c r="L25" s="3">
        <v>0</v>
      </c>
      <c r="M25" s="3">
        <v>0</v>
      </c>
    </row>
    <row r="26" spans="1:13" x14ac:dyDescent="0.3">
      <c r="A26" s="1">
        <v>7</v>
      </c>
      <c r="B26" s="1" t="s">
        <v>121</v>
      </c>
      <c r="C26" s="1" t="s">
        <v>185</v>
      </c>
      <c r="D26" s="1">
        <v>23</v>
      </c>
      <c r="E26" s="1">
        <v>186</v>
      </c>
      <c r="F26" s="1">
        <v>0</v>
      </c>
      <c r="G26" s="1">
        <v>95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91</v>
      </c>
    </row>
    <row r="27" spans="1:13" x14ac:dyDescent="0.3">
      <c r="A27" s="3">
        <v>167</v>
      </c>
      <c r="B27" s="3" t="s">
        <v>57</v>
      </c>
      <c r="C27" s="3" t="s">
        <v>157</v>
      </c>
      <c r="D27" s="3">
        <v>26</v>
      </c>
      <c r="E27" s="3">
        <v>185</v>
      </c>
      <c r="F27" s="3">
        <v>0</v>
      </c>
      <c r="G27" s="3">
        <v>0</v>
      </c>
      <c r="H27" s="3">
        <v>95</v>
      </c>
      <c r="I27" s="3">
        <v>0</v>
      </c>
      <c r="J27" s="3">
        <v>0</v>
      </c>
      <c r="K27" s="3">
        <v>0</v>
      </c>
      <c r="L27" s="3">
        <v>0</v>
      </c>
      <c r="M27" s="3">
        <v>90</v>
      </c>
    </row>
    <row r="28" spans="1:13" x14ac:dyDescent="0.3">
      <c r="A28" s="1">
        <v>171</v>
      </c>
      <c r="B28" s="1" t="s">
        <v>69</v>
      </c>
      <c r="C28" s="1" t="s">
        <v>161</v>
      </c>
      <c r="D28" s="1">
        <v>27</v>
      </c>
      <c r="E28" s="1">
        <v>184</v>
      </c>
      <c r="F28" s="1">
        <v>0</v>
      </c>
      <c r="G28" s="1">
        <v>0</v>
      </c>
      <c r="H28" s="1">
        <v>93</v>
      </c>
      <c r="I28" s="1">
        <v>0</v>
      </c>
      <c r="J28" s="1">
        <v>0</v>
      </c>
      <c r="K28" s="1">
        <v>91</v>
      </c>
      <c r="L28" s="1">
        <v>0</v>
      </c>
      <c r="M28" s="1">
        <v>0</v>
      </c>
    </row>
    <row r="29" spans="1:13" x14ac:dyDescent="0.3">
      <c r="A29" s="3">
        <v>173</v>
      </c>
      <c r="B29" s="3" t="s">
        <v>69</v>
      </c>
      <c r="C29" s="3" t="s">
        <v>163</v>
      </c>
      <c r="D29" s="3">
        <v>28</v>
      </c>
      <c r="E29" s="3">
        <v>183</v>
      </c>
      <c r="F29" s="3">
        <v>0</v>
      </c>
      <c r="G29" s="3">
        <v>88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95</v>
      </c>
    </row>
    <row r="30" spans="1:13" x14ac:dyDescent="0.3">
      <c r="A30" s="1">
        <v>193</v>
      </c>
      <c r="B30" s="1" t="s">
        <v>137</v>
      </c>
      <c r="C30" s="1" t="s">
        <v>172</v>
      </c>
      <c r="D30" s="1">
        <v>28</v>
      </c>
      <c r="E30" s="1">
        <v>183</v>
      </c>
      <c r="F30" s="1">
        <v>92</v>
      </c>
      <c r="G30" s="1">
        <v>0</v>
      </c>
      <c r="H30" s="1">
        <v>0</v>
      </c>
      <c r="I30" s="1">
        <v>91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">
      <c r="A31" s="3">
        <v>175</v>
      </c>
      <c r="B31" s="3" t="s">
        <v>133</v>
      </c>
      <c r="C31" s="3" t="s">
        <v>191</v>
      </c>
      <c r="D31" s="3">
        <v>30</v>
      </c>
      <c r="E31" s="3">
        <v>180</v>
      </c>
      <c r="F31" s="3">
        <v>86</v>
      </c>
      <c r="G31" s="3">
        <v>0</v>
      </c>
      <c r="H31" s="3">
        <v>0</v>
      </c>
      <c r="I31" s="3">
        <v>0</v>
      </c>
      <c r="J31" s="3">
        <v>0</v>
      </c>
      <c r="K31" s="3">
        <v>94</v>
      </c>
      <c r="L31" s="3">
        <v>0</v>
      </c>
      <c r="M31" s="3">
        <v>0</v>
      </c>
    </row>
    <row r="32" spans="1:13" x14ac:dyDescent="0.3">
      <c r="A32" s="1">
        <v>75</v>
      </c>
      <c r="B32" s="1" t="s">
        <v>50</v>
      </c>
      <c r="C32" s="1" t="s">
        <v>152</v>
      </c>
      <c r="D32" s="1">
        <v>31</v>
      </c>
      <c r="E32" s="1">
        <v>179</v>
      </c>
      <c r="F32" s="1">
        <v>0</v>
      </c>
      <c r="G32" s="1">
        <v>91</v>
      </c>
      <c r="H32" s="1">
        <v>0</v>
      </c>
      <c r="I32" s="1">
        <v>0</v>
      </c>
      <c r="J32" s="1">
        <v>0</v>
      </c>
      <c r="K32" s="1">
        <v>88</v>
      </c>
      <c r="L32" s="1">
        <v>0</v>
      </c>
      <c r="M32" s="1">
        <v>0</v>
      </c>
    </row>
    <row r="33" spans="1:13" x14ac:dyDescent="0.3">
      <c r="A33" s="3">
        <v>169</v>
      </c>
      <c r="B33" s="3" t="s">
        <v>69</v>
      </c>
      <c r="C33" s="3" t="s">
        <v>159</v>
      </c>
      <c r="D33" s="3">
        <v>31</v>
      </c>
      <c r="E33" s="3">
        <v>179</v>
      </c>
      <c r="F33" s="3">
        <v>0</v>
      </c>
      <c r="G33" s="3">
        <v>89</v>
      </c>
      <c r="H33" s="3">
        <v>0</v>
      </c>
      <c r="I33" s="3">
        <v>90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3">
      <c r="A34" s="1">
        <v>174</v>
      </c>
      <c r="B34" s="1" t="s">
        <v>69</v>
      </c>
      <c r="C34" s="1" t="s">
        <v>164</v>
      </c>
      <c r="D34" s="1">
        <v>31</v>
      </c>
      <c r="E34" s="1">
        <v>179</v>
      </c>
      <c r="F34" s="1">
        <v>83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96</v>
      </c>
    </row>
    <row r="35" spans="1:13" x14ac:dyDescent="0.3">
      <c r="A35" s="3">
        <v>168</v>
      </c>
      <c r="B35" s="3" t="s">
        <v>57</v>
      </c>
      <c r="C35" s="3" t="s">
        <v>158</v>
      </c>
      <c r="D35" s="3">
        <v>34</v>
      </c>
      <c r="E35" s="3">
        <v>178</v>
      </c>
      <c r="F35" s="3">
        <v>0</v>
      </c>
      <c r="G35" s="3">
        <v>87</v>
      </c>
      <c r="H35" s="3">
        <v>0</v>
      </c>
      <c r="I35" s="3">
        <v>0</v>
      </c>
      <c r="J35" s="3">
        <v>0</v>
      </c>
      <c r="K35" s="3">
        <v>91</v>
      </c>
      <c r="L35" s="3">
        <v>0</v>
      </c>
      <c r="M35" s="3">
        <v>0</v>
      </c>
    </row>
    <row r="36" spans="1:13" x14ac:dyDescent="0.3">
      <c r="A36" s="1">
        <v>233</v>
      </c>
      <c r="B36" s="1" t="s">
        <v>139</v>
      </c>
      <c r="C36" s="1" t="s">
        <v>194</v>
      </c>
      <c r="D36" s="1">
        <v>35</v>
      </c>
      <c r="E36" s="1">
        <v>177</v>
      </c>
      <c r="F36" s="1">
        <v>84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93</v>
      </c>
    </row>
    <row r="37" spans="1:13" x14ac:dyDescent="0.3">
      <c r="A37" s="3">
        <v>93</v>
      </c>
      <c r="B37" s="3" t="s">
        <v>101</v>
      </c>
      <c r="C37" s="3" t="s">
        <v>178</v>
      </c>
      <c r="D37" s="3">
        <v>36</v>
      </c>
      <c r="E37" s="3">
        <v>176</v>
      </c>
      <c r="F37" s="3">
        <v>0</v>
      </c>
      <c r="G37" s="3">
        <v>90</v>
      </c>
      <c r="H37" s="3">
        <v>0</v>
      </c>
      <c r="I37" s="3">
        <v>86</v>
      </c>
      <c r="J37" s="3">
        <v>0</v>
      </c>
      <c r="K37" s="3">
        <v>0</v>
      </c>
      <c r="L37" s="3">
        <v>0</v>
      </c>
      <c r="M37" s="3">
        <v>0</v>
      </c>
    </row>
    <row r="38" spans="1:13" x14ac:dyDescent="0.3">
      <c r="A38" s="1">
        <v>40</v>
      </c>
      <c r="B38" s="1" t="s">
        <v>39</v>
      </c>
      <c r="C38" s="1" t="s">
        <v>148</v>
      </c>
      <c r="D38" s="1">
        <v>37</v>
      </c>
      <c r="E38" s="1">
        <v>175</v>
      </c>
      <c r="F38" s="1">
        <v>0</v>
      </c>
      <c r="G38" s="1">
        <v>86</v>
      </c>
      <c r="H38" s="1">
        <v>0</v>
      </c>
      <c r="I38" s="1">
        <v>0</v>
      </c>
      <c r="J38" s="1">
        <v>0</v>
      </c>
      <c r="K38" s="1">
        <v>89</v>
      </c>
      <c r="L38" s="1">
        <v>0</v>
      </c>
      <c r="M38" s="1">
        <v>0</v>
      </c>
    </row>
    <row r="39" spans="1:13" x14ac:dyDescent="0.3">
      <c r="A39" s="3">
        <v>170</v>
      </c>
      <c r="B39" s="3" t="s">
        <v>69</v>
      </c>
      <c r="C39" s="3" t="s">
        <v>160</v>
      </c>
      <c r="D39" s="3">
        <v>37</v>
      </c>
      <c r="E39" s="3">
        <v>175</v>
      </c>
      <c r="F39" s="3">
        <v>0</v>
      </c>
      <c r="G39" s="3">
        <v>0</v>
      </c>
      <c r="H39" s="3">
        <v>92</v>
      </c>
      <c r="I39" s="3">
        <v>83</v>
      </c>
      <c r="J39" s="3">
        <v>0</v>
      </c>
      <c r="K39" s="3">
        <v>0</v>
      </c>
      <c r="L39" s="3">
        <v>0</v>
      </c>
      <c r="M39" s="3">
        <v>0</v>
      </c>
    </row>
    <row r="40" spans="1:13" x14ac:dyDescent="0.3">
      <c r="A40" s="1">
        <v>92</v>
      </c>
      <c r="B40" s="1" t="s">
        <v>101</v>
      </c>
      <c r="C40" s="1" t="s">
        <v>177</v>
      </c>
      <c r="D40" s="1">
        <v>39</v>
      </c>
      <c r="E40" s="1">
        <v>174</v>
      </c>
      <c r="F40" s="1">
        <v>89</v>
      </c>
      <c r="G40" s="1">
        <v>0</v>
      </c>
      <c r="H40" s="1">
        <v>0</v>
      </c>
      <c r="I40" s="1">
        <v>85</v>
      </c>
      <c r="J40" s="1">
        <v>0</v>
      </c>
      <c r="K40" s="1">
        <v>0</v>
      </c>
      <c r="L40" s="1">
        <v>0</v>
      </c>
      <c r="M40" s="1">
        <v>0</v>
      </c>
    </row>
    <row r="41" spans="1:13" x14ac:dyDescent="0.3">
      <c r="A41" s="3">
        <v>10</v>
      </c>
      <c r="B41" s="3" t="s">
        <v>121</v>
      </c>
      <c r="C41" s="3" t="s">
        <v>188</v>
      </c>
      <c r="D41" s="3">
        <v>39</v>
      </c>
      <c r="E41" s="3">
        <v>174</v>
      </c>
      <c r="F41" s="3">
        <v>87</v>
      </c>
      <c r="G41" s="3">
        <v>0</v>
      </c>
      <c r="H41" s="3">
        <v>0</v>
      </c>
      <c r="I41" s="3">
        <v>87</v>
      </c>
      <c r="J41" s="3">
        <v>0</v>
      </c>
      <c r="K41" s="3">
        <v>0</v>
      </c>
      <c r="L41" s="3">
        <v>0</v>
      </c>
      <c r="M41" s="3">
        <v>0</v>
      </c>
    </row>
    <row r="42" spans="1:13" x14ac:dyDescent="0.3">
      <c r="A42" s="1">
        <v>74</v>
      </c>
      <c r="B42" s="1" t="s">
        <v>50</v>
      </c>
      <c r="C42" s="1" t="s">
        <v>151</v>
      </c>
      <c r="D42" s="1">
        <v>41</v>
      </c>
      <c r="E42" s="1">
        <v>169</v>
      </c>
      <c r="F42" s="1">
        <v>85</v>
      </c>
      <c r="G42" s="1">
        <v>0</v>
      </c>
      <c r="H42" s="1">
        <v>0</v>
      </c>
      <c r="I42" s="1">
        <v>84</v>
      </c>
      <c r="J42" s="1">
        <v>0</v>
      </c>
      <c r="K42" s="1">
        <v>0</v>
      </c>
      <c r="L42" s="1">
        <v>0</v>
      </c>
      <c r="M42" s="1">
        <v>0</v>
      </c>
    </row>
    <row r="43" spans="1:13" x14ac:dyDescent="0.3">
      <c r="A43" s="3">
        <v>194</v>
      </c>
      <c r="B43" s="3" t="s">
        <v>136</v>
      </c>
      <c r="C43" s="3" t="s">
        <v>173</v>
      </c>
      <c r="D43" s="3">
        <v>41</v>
      </c>
      <c r="E43" s="3">
        <v>169</v>
      </c>
      <c r="F43" s="3">
        <v>0</v>
      </c>
      <c r="G43" s="3">
        <v>85</v>
      </c>
      <c r="H43" s="3">
        <v>0</v>
      </c>
      <c r="I43" s="3">
        <v>0</v>
      </c>
      <c r="J43" s="3">
        <v>0</v>
      </c>
      <c r="K43" s="3">
        <v>84</v>
      </c>
      <c r="L43" s="3">
        <v>0</v>
      </c>
      <c r="M43" s="3">
        <v>0</v>
      </c>
    </row>
    <row r="44" spans="1:13" x14ac:dyDescent="0.3">
      <c r="A44" s="1">
        <v>172</v>
      </c>
      <c r="B44" s="1" t="s">
        <v>69</v>
      </c>
      <c r="C44" s="1" t="s">
        <v>162</v>
      </c>
      <c r="D44" s="1">
        <v>43</v>
      </c>
      <c r="E44" s="1">
        <v>168</v>
      </c>
      <c r="F44" s="1">
        <v>82</v>
      </c>
      <c r="G44" s="1">
        <v>0</v>
      </c>
      <c r="H44" s="1">
        <v>0</v>
      </c>
      <c r="I44" s="1">
        <v>0</v>
      </c>
      <c r="J44" s="1">
        <v>0</v>
      </c>
      <c r="K44" s="1">
        <v>86</v>
      </c>
      <c r="L44" s="1">
        <v>0</v>
      </c>
      <c r="M44" s="1">
        <v>0</v>
      </c>
    </row>
    <row r="45" spans="1:13" x14ac:dyDescent="0.3">
      <c r="A45" s="3">
        <v>189</v>
      </c>
      <c r="B45" s="3" t="s">
        <v>136</v>
      </c>
      <c r="C45" s="3" t="s">
        <v>168</v>
      </c>
      <c r="D45" s="3">
        <v>43</v>
      </c>
      <c r="E45" s="3">
        <v>168</v>
      </c>
      <c r="F45" s="3">
        <v>82</v>
      </c>
      <c r="G45" s="3">
        <v>0</v>
      </c>
      <c r="H45" s="3">
        <v>0</v>
      </c>
      <c r="I45" s="3">
        <v>0</v>
      </c>
      <c r="J45" s="3">
        <v>0</v>
      </c>
      <c r="K45" s="3">
        <v>86</v>
      </c>
      <c r="L45" s="3">
        <v>0</v>
      </c>
      <c r="M45" s="3">
        <v>0</v>
      </c>
    </row>
    <row r="46" spans="1:13" x14ac:dyDescent="0.3">
      <c r="A46" s="1">
        <v>209</v>
      </c>
      <c r="B46" s="1" t="s">
        <v>136</v>
      </c>
      <c r="C46" s="1" t="s">
        <v>175</v>
      </c>
      <c r="D46" s="1">
        <v>43</v>
      </c>
      <c r="E46" s="1">
        <v>168</v>
      </c>
      <c r="F46" s="1">
        <v>80</v>
      </c>
      <c r="G46" s="1">
        <v>0</v>
      </c>
      <c r="H46" s="1">
        <v>0</v>
      </c>
      <c r="I46" s="1">
        <v>88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3">
      <c r="A47" s="3">
        <v>230</v>
      </c>
      <c r="B47" s="3" t="s">
        <v>139</v>
      </c>
      <c r="C47" s="3" t="s">
        <v>192</v>
      </c>
      <c r="D47" s="3">
        <v>43</v>
      </c>
      <c r="E47" s="3">
        <v>168</v>
      </c>
      <c r="F47" s="3">
        <v>79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89</v>
      </c>
    </row>
    <row r="48" spans="1:13" x14ac:dyDescent="0.3">
      <c r="A48" s="1">
        <v>11</v>
      </c>
      <c r="B48" s="1" t="s">
        <v>121</v>
      </c>
      <c r="C48" s="1" t="s">
        <v>189</v>
      </c>
      <c r="D48" s="1">
        <v>47</v>
      </c>
      <c r="E48" s="1">
        <v>166</v>
      </c>
      <c r="F48" s="1">
        <v>78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88</v>
      </c>
    </row>
    <row r="49" spans="1:13" x14ac:dyDescent="0.3">
      <c r="A49" s="3">
        <v>191</v>
      </c>
      <c r="B49" s="3" t="s">
        <v>137</v>
      </c>
      <c r="C49" s="3" t="s">
        <v>170</v>
      </c>
      <c r="D49" s="3">
        <v>48</v>
      </c>
      <c r="E49" s="3">
        <v>100</v>
      </c>
      <c r="F49" s="3">
        <v>0</v>
      </c>
      <c r="G49" s="3">
        <v>100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x14ac:dyDescent="0.3">
      <c r="A50" s="1">
        <v>41</v>
      </c>
      <c r="B50" s="1" t="s">
        <v>39</v>
      </c>
      <c r="C50" s="1" t="s">
        <v>149</v>
      </c>
      <c r="D50" s="1">
        <v>49</v>
      </c>
      <c r="E50" s="1">
        <v>92</v>
      </c>
      <c r="F50" s="1">
        <v>0</v>
      </c>
      <c r="G50" s="1">
        <v>0</v>
      </c>
      <c r="H50" s="1">
        <v>0</v>
      </c>
      <c r="I50" s="1">
        <v>92</v>
      </c>
      <c r="J50" s="1">
        <v>0</v>
      </c>
      <c r="K50" s="1">
        <v>0</v>
      </c>
      <c r="L50" s="1">
        <v>0</v>
      </c>
      <c r="M50" s="1">
        <v>0</v>
      </c>
    </row>
    <row r="51" spans="1:13" x14ac:dyDescent="0.3">
      <c r="A51" s="3">
        <v>195</v>
      </c>
      <c r="B51" s="3" t="s">
        <v>137</v>
      </c>
      <c r="C51" s="3" t="s">
        <v>174</v>
      </c>
      <c r="D51" s="3">
        <v>50</v>
      </c>
      <c r="E51" s="3">
        <v>84</v>
      </c>
      <c r="F51" s="3">
        <v>0</v>
      </c>
      <c r="G51" s="3">
        <v>84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</sheetData>
  <autoFilter ref="A1:M51" xr:uid="{AF29BFC3-E10B-4CE2-964C-C70C24858EE8}">
    <sortState xmlns:xlrd2="http://schemas.microsoft.com/office/spreadsheetml/2017/richdata2" ref="A2:M51">
      <sortCondition ref="D1:D5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M51"/>
  <sheetViews>
    <sheetView workbookViewId="0"/>
  </sheetViews>
  <sheetFormatPr defaultRowHeight="14.4" x14ac:dyDescent="0.3"/>
  <cols>
    <col min="1" max="1" width="10" bestFit="1" customWidth="1"/>
    <col min="2" max="2" width="22.5546875" bestFit="1" customWidth="1"/>
    <col min="3" max="3" width="23.109375" bestFit="1" customWidth="1"/>
    <col min="5" max="5" width="10.6640625" bestFit="1" customWidth="1"/>
  </cols>
  <sheetData>
    <row r="1" spans="1:13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33</v>
      </c>
      <c r="G1" s="4" t="s">
        <v>34</v>
      </c>
      <c r="H1" s="4" t="s">
        <v>35</v>
      </c>
      <c r="I1" s="4" t="s">
        <v>28</v>
      </c>
      <c r="J1" s="4" t="s">
        <v>29</v>
      </c>
      <c r="K1" s="4" t="s">
        <v>30</v>
      </c>
      <c r="L1" s="4" t="s">
        <v>31</v>
      </c>
      <c r="M1" s="4" t="s">
        <v>32</v>
      </c>
    </row>
    <row r="2" spans="1:13" x14ac:dyDescent="0.3">
      <c r="A2" s="1">
        <v>186</v>
      </c>
      <c r="B2" s="1" t="s">
        <v>138</v>
      </c>
      <c r="C2" s="1" t="s">
        <v>165</v>
      </c>
      <c r="D2" s="1">
        <v>1</v>
      </c>
      <c r="E2" s="1">
        <v>200</v>
      </c>
      <c r="F2" s="1">
        <v>0</v>
      </c>
      <c r="G2" s="1">
        <v>0</v>
      </c>
      <c r="H2" s="1">
        <v>93.3</v>
      </c>
      <c r="I2" s="1">
        <v>0</v>
      </c>
      <c r="J2" s="1">
        <v>0</v>
      </c>
      <c r="K2" s="1">
        <v>0</v>
      </c>
      <c r="L2" s="1">
        <v>0</v>
      </c>
      <c r="M2" s="1">
        <v>9.0399999999999991</v>
      </c>
    </row>
    <row r="3" spans="1:13" x14ac:dyDescent="0.3">
      <c r="A3" s="3">
        <v>39</v>
      </c>
      <c r="B3" s="3" t="s">
        <v>39</v>
      </c>
      <c r="C3" s="3" t="s">
        <v>147</v>
      </c>
      <c r="D3" s="3">
        <v>2</v>
      </c>
      <c r="E3" s="3">
        <v>196</v>
      </c>
      <c r="F3" s="3">
        <v>26.7</v>
      </c>
      <c r="G3" s="3">
        <v>0</v>
      </c>
      <c r="H3" s="3">
        <v>0</v>
      </c>
      <c r="I3" s="3">
        <v>0</v>
      </c>
      <c r="J3" s="3">
        <v>0</v>
      </c>
      <c r="K3" s="3">
        <v>47</v>
      </c>
      <c r="L3" s="3">
        <v>0</v>
      </c>
      <c r="M3" s="3">
        <v>0</v>
      </c>
    </row>
    <row r="4" spans="1:13" x14ac:dyDescent="0.3">
      <c r="A4" s="1">
        <v>164</v>
      </c>
      <c r="B4" s="1" t="s">
        <v>57</v>
      </c>
      <c r="C4" s="1" t="s">
        <v>154</v>
      </c>
      <c r="D4" s="1">
        <v>2</v>
      </c>
      <c r="E4" s="1">
        <v>196</v>
      </c>
      <c r="F4" s="1">
        <v>0</v>
      </c>
      <c r="G4" s="1">
        <v>0</v>
      </c>
      <c r="H4" s="1">
        <v>96</v>
      </c>
      <c r="I4" s="1">
        <v>2.09</v>
      </c>
      <c r="J4" s="1">
        <v>0</v>
      </c>
      <c r="K4" s="1">
        <v>0</v>
      </c>
      <c r="L4" s="1">
        <v>0</v>
      </c>
      <c r="M4" s="1">
        <v>0</v>
      </c>
    </row>
    <row r="5" spans="1:13" x14ac:dyDescent="0.3">
      <c r="A5" s="3">
        <v>6</v>
      </c>
      <c r="B5" s="3" t="s">
        <v>108</v>
      </c>
      <c r="C5" s="3" t="s">
        <v>184</v>
      </c>
      <c r="D5" s="3">
        <v>2</v>
      </c>
      <c r="E5" s="3">
        <v>196</v>
      </c>
      <c r="F5" s="3">
        <v>0</v>
      </c>
      <c r="G5" s="3">
        <v>0</v>
      </c>
      <c r="H5" s="3">
        <v>96.3</v>
      </c>
      <c r="I5" s="3">
        <v>0</v>
      </c>
      <c r="J5" s="3">
        <v>0</v>
      </c>
      <c r="K5" s="3">
        <v>0</v>
      </c>
      <c r="L5" s="3">
        <v>0</v>
      </c>
      <c r="M5" s="3">
        <v>8.51</v>
      </c>
    </row>
    <row r="6" spans="1:13" x14ac:dyDescent="0.3">
      <c r="A6" s="1">
        <v>190</v>
      </c>
      <c r="B6" s="1" t="s">
        <v>137</v>
      </c>
      <c r="C6" s="1" t="s">
        <v>169</v>
      </c>
      <c r="D6" s="1">
        <v>5</v>
      </c>
      <c r="E6" s="1">
        <v>195</v>
      </c>
      <c r="F6" s="1">
        <v>27.1</v>
      </c>
      <c r="G6" s="1">
        <v>0</v>
      </c>
      <c r="H6" s="1">
        <v>0</v>
      </c>
      <c r="I6" s="1">
        <v>2.17</v>
      </c>
      <c r="J6" s="1">
        <v>0</v>
      </c>
      <c r="K6" s="1">
        <v>0</v>
      </c>
      <c r="L6" s="1">
        <v>0</v>
      </c>
      <c r="M6" s="1">
        <v>0</v>
      </c>
    </row>
    <row r="7" spans="1:13" x14ac:dyDescent="0.3">
      <c r="A7" s="3">
        <v>166</v>
      </c>
      <c r="B7" s="3" t="s">
        <v>57</v>
      </c>
      <c r="C7" s="3" t="s">
        <v>156</v>
      </c>
      <c r="D7" s="3">
        <v>6</v>
      </c>
      <c r="E7" s="3">
        <v>194</v>
      </c>
      <c r="F7" s="3">
        <v>0</v>
      </c>
      <c r="G7" s="3">
        <v>59.4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6.97</v>
      </c>
    </row>
    <row r="8" spans="1:13" x14ac:dyDescent="0.3">
      <c r="A8" s="1">
        <v>1</v>
      </c>
      <c r="B8" s="1" t="s">
        <v>108</v>
      </c>
      <c r="C8" s="1" t="s">
        <v>179</v>
      </c>
      <c r="D8" s="1">
        <v>6</v>
      </c>
      <c r="E8" s="1">
        <v>194</v>
      </c>
      <c r="F8" s="1">
        <v>26.1</v>
      </c>
      <c r="G8" s="1">
        <v>0</v>
      </c>
      <c r="H8" s="1">
        <v>0</v>
      </c>
      <c r="I8" s="1">
        <v>1.94</v>
      </c>
      <c r="J8" s="1">
        <v>0</v>
      </c>
      <c r="K8" s="1">
        <v>0</v>
      </c>
      <c r="L8" s="1">
        <v>0</v>
      </c>
      <c r="M8" s="1">
        <v>0</v>
      </c>
    </row>
    <row r="9" spans="1:13" x14ac:dyDescent="0.3">
      <c r="A9" s="3">
        <v>4</v>
      </c>
      <c r="B9" s="3" t="s">
        <v>108</v>
      </c>
      <c r="C9" s="3" t="s">
        <v>182</v>
      </c>
      <c r="D9" s="3">
        <v>6</v>
      </c>
      <c r="E9" s="3">
        <v>194</v>
      </c>
      <c r="F9" s="3">
        <v>0</v>
      </c>
      <c r="G9" s="3">
        <v>58.7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6</v>
      </c>
    </row>
    <row r="10" spans="1:13" x14ac:dyDescent="0.3">
      <c r="A10" s="1">
        <v>163</v>
      </c>
      <c r="B10" s="1" t="s">
        <v>57</v>
      </c>
      <c r="C10" s="1" t="s">
        <v>153</v>
      </c>
      <c r="D10" s="1">
        <v>9</v>
      </c>
      <c r="E10" s="1">
        <v>193</v>
      </c>
      <c r="F10" s="1">
        <v>26.7</v>
      </c>
      <c r="G10" s="1">
        <v>0</v>
      </c>
      <c r="H10" s="1">
        <v>0</v>
      </c>
      <c r="I10" s="1">
        <v>1.98</v>
      </c>
      <c r="J10" s="1">
        <v>0</v>
      </c>
      <c r="K10" s="1">
        <v>0</v>
      </c>
      <c r="L10" s="1">
        <v>0</v>
      </c>
      <c r="M10" s="1">
        <v>0</v>
      </c>
    </row>
    <row r="11" spans="1:13" x14ac:dyDescent="0.3">
      <c r="A11" s="3">
        <v>192</v>
      </c>
      <c r="B11" s="3" t="s">
        <v>138</v>
      </c>
      <c r="C11" s="3" t="s">
        <v>171</v>
      </c>
      <c r="D11" s="3">
        <v>9</v>
      </c>
      <c r="E11" s="3">
        <v>193</v>
      </c>
      <c r="F11" s="3">
        <v>26.6</v>
      </c>
      <c r="G11" s="3">
        <v>0</v>
      </c>
      <c r="H11" s="3">
        <v>0</v>
      </c>
      <c r="I11" s="3">
        <v>0</v>
      </c>
      <c r="J11" s="3">
        <v>0</v>
      </c>
      <c r="K11" s="3">
        <v>44</v>
      </c>
      <c r="L11" s="3">
        <v>0</v>
      </c>
      <c r="M11" s="3">
        <v>0</v>
      </c>
    </row>
    <row r="12" spans="1:13" x14ac:dyDescent="0.3">
      <c r="A12" s="1">
        <v>2</v>
      </c>
      <c r="B12" s="1" t="s">
        <v>108</v>
      </c>
      <c r="C12" s="1" t="s">
        <v>180</v>
      </c>
      <c r="D12" s="1">
        <v>9</v>
      </c>
      <c r="E12" s="1">
        <v>193</v>
      </c>
      <c r="F12" s="1">
        <v>0</v>
      </c>
      <c r="G12" s="1">
        <v>59.7</v>
      </c>
      <c r="H12" s="1">
        <v>0</v>
      </c>
      <c r="I12" s="1">
        <v>0</v>
      </c>
      <c r="J12" s="1">
        <v>0</v>
      </c>
      <c r="K12" s="1">
        <v>46</v>
      </c>
      <c r="L12" s="1">
        <v>0</v>
      </c>
      <c r="M12" s="1">
        <v>0</v>
      </c>
    </row>
    <row r="13" spans="1:13" x14ac:dyDescent="0.3">
      <c r="A13" s="3">
        <v>3</v>
      </c>
      <c r="B13" s="3" t="s">
        <v>108</v>
      </c>
      <c r="C13" s="3" t="s">
        <v>181</v>
      </c>
      <c r="D13" s="3">
        <v>9</v>
      </c>
      <c r="E13" s="3">
        <v>193</v>
      </c>
      <c r="F13" s="3">
        <v>26.9</v>
      </c>
      <c r="G13" s="3">
        <v>0</v>
      </c>
      <c r="H13" s="3">
        <v>0</v>
      </c>
      <c r="I13" s="3">
        <v>2.0299999999999998</v>
      </c>
      <c r="J13" s="3">
        <v>0</v>
      </c>
      <c r="K13" s="3">
        <v>0</v>
      </c>
      <c r="L13" s="3">
        <v>0</v>
      </c>
      <c r="M13" s="3">
        <v>0</v>
      </c>
    </row>
    <row r="14" spans="1:13" x14ac:dyDescent="0.3">
      <c r="A14" s="1">
        <v>12</v>
      </c>
      <c r="B14" s="1" t="s">
        <v>121</v>
      </c>
      <c r="C14" s="1" t="s">
        <v>190</v>
      </c>
      <c r="D14" s="1">
        <v>13</v>
      </c>
      <c r="E14" s="1">
        <v>191</v>
      </c>
      <c r="F14" s="1">
        <v>0</v>
      </c>
      <c r="G14" s="1">
        <v>0</v>
      </c>
      <c r="H14" s="1">
        <v>101.4</v>
      </c>
      <c r="I14" s="1">
        <v>2.0299999999999998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3">
      <c r="A15" s="3">
        <v>229</v>
      </c>
      <c r="B15" s="3" t="s">
        <v>139</v>
      </c>
      <c r="C15" s="3" t="s">
        <v>193</v>
      </c>
      <c r="D15" s="3">
        <v>13</v>
      </c>
      <c r="E15" s="3">
        <v>191</v>
      </c>
      <c r="F15" s="3">
        <v>0</v>
      </c>
      <c r="G15" s="3">
        <v>62.5</v>
      </c>
      <c r="H15" s="3">
        <v>0</v>
      </c>
      <c r="I15" s="3">
        <v>2.13</v>
      </c>
      <c r="J15" s="3">
        <v>0</v>
      </c>
      <c r="K15" s="3">
        <v>0</v>
      </c>
      <c r="L15" s="3">
        <v>0</v>
      </c>
      <c r="M15" s="3">
        <v>0</v>
      </c>
    </row>
    <row r="16" spans="1:13" x14ac:dyDescent="0.3">
      <c r="A16" s="1">
        <v>165</v>
      </c>
      <c r="B16" s="1" t="s">
        <v>57</v>
      </c>
      <c r="C16" s="1" t="s">
        <v>155</v>
      </c>
      <c r="D16" s="1">
        <v>15</v>
      </c>
      <c r="E16" s="1">
        <v>190</v>
      </c>
      <c r="F16" s="1">
        <v>27.6</v>
      </c>
      <c r="G16" s="1">
        <v>0</v>
      </c>
      <c r="H16" s="1">
        <v>0</v>
      </c>
      <c r="I16" s="1">
        <v>0</v>
      </c>
      <c r="J16" s="1">
        <v>0</v>
      </c>
      <c r="K16" s="1">
        <v>48</v>
      </c>
      <c r="L16" s="1">
        <v>0</v>
      </c>
      <c r="M16" s="1">
        <v>0</v>
      </c>
    </row>
    <row r="17" spans="1:13" x14ac:dyDescent="0.3">
      <c r="A17" s="3">
        <v>187</v>
      </c>
      <c r="B17" s="3" t="s">
        <v>138</v>
      </c>
      <c r="C17" s="3" t="s">
        <v>166</v>
      </c>
      <c r="D17" s="3">
        <v>15</v>
      </c>
      <c r="E17" s="3">
        <v>190</v>
      </c>
      <c r="F17" s="3">
        <v>27.3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7.12</v>
      </c>
    </row>
    <row r="18" spans="1:13" x14ac:dyDescent="0.3">
      <c r="A18" s="1">
        <v>37</v>
      </c>
      <c r="B18" s="1" t="s">
        <v>39</v>
      </c>
      <c r="C18" s="1" t="s">
        <v>145</v>
      </c>
      <c r="D18" s="1">
        <v>17</v>
      </c>
      <c r="E18" s="1">
        <v>189</v>
      </c>
      <c r="F18" s="1">
        <v>27.1</v>
      </c>
      <c r="G18" s="1">
        <v>0</v>
      </c>
      <c r="H18" s="1">
        <v>0</v>
      </c>
      <c r="I18" s="1">
        <v>1.94</v>
      </c>
      <c r="J18" s="1">
        <v>0</v>
      </c>
      <c r="K18" s="1">
        <v>0</v>
      </c>
      <c r="L18" s="1">
        <v>0</v>
      </c>
      <c r="M18" s="1">
        <v>0</v>
      </c>
    </row>
    <row r="19" spans="1:13" x14ac:dyDescent="0.3">
      <c r="A19" s="3">
        <v>8</v>
      </c>
      <c r="B19" s="3" t="s">
        <v>121</v>
      </c>
      <c r="C19" s="3" t="s">
        <v>186</v>
      </c>
      <c r="D19" s="3">
        <v>17</v>
      </c>
      <c r="E19" s="3">
        <v>189</v>
      </c>
      <c r="F19" s="3">
        <v>0</v>
      </c>
      <c r="G19" s="3">
        <v>62.2</v>
      </c>
      <c r="H19" s="3">
        <v>0</v>
      </c>
      <c r="I19" s="3">
        <v>0</v>
      </c>
      <c r="J19" s="3">
        <v>0</v>
      </c>
      <c r="K19" s="3">
        <v>45</v>
      </c>
      <c r="L19" s="3">
        <v>0</v>
      </c>
      <c r="M19" s="3">
        <v>0</v>
      </c>
    </row>
    <row r="20" spans="1:13" x14ac:dyDescent="0.3">
      <c r="A20" s="1">
        <v>91</v>
      </c>
      <c r="B20" s="1" t="s">
        <v>101</v>
      </c>
      <c r="C20" s="1" t="s">
        <v>176</v>
      </c>
      <c r="D20" s="1">
        <v>19</v>
      </c>
      <c r="E20" s="1">
        <v>188</v>
      </c>
      <c r="F20" s="1">
        <v>28</v>
      </c>
      <c r="G20" s="1">
        <v>0</v>
      </c>
      <c r="H20" s="1">
        <v>0</v>
      </c>
      <c r="I20" s="1">
        <v>0</v>
      </c>
      <c r="J20" s="1">
        <v>0</v>
      </c>
      <c r="K20" s="1">
        <v>48</v>
      </c>
      <c r="L20" s="1">
        <v>0</v>
      </c>
      <c r="M20" s="1">
        <v>0</v>
      </c>
    </row>
    <row r="21" spans="1:13" x14ac:dyDescent="0.3">
      <c r="A21" s="3">
        <v>9</v>
      </c>
      <c r="B21" s="3" t="s">
        <v>121</v>
      </c>
      <c r="C21" s="3" t="s">
        <v>187</v>
      </c>
      <c r="D21" s="3">
        <v>19</v>
      </c>
      <c r="E21" s="3">
        <v>188</v>
      </c>
      <c r="F21" s="3">
        <v>0</v>
      </c>
      <c r="G21" s="3">
        <v>0</v>
      </c>
      <c r="H21" s="3">
        <v>98.5</v>
      </c>
      <c r="I21" s="3">
        <v>0</v>
      </c>
      <c r="J21" s="3">
        <v>0</v>
      </c>
      <c r="K21" s="3">
        <v>42</v>
      </c>
      <c r="L21" s="3">
        <v>0</v>
      </c>
      <c r="M21" s="3">
        <v>0</v>
      </c>
    </row>
    <row r="22" spans="1:13" x14ac:dyDescent="0.3">
      <c r="A22" s="1">
        <v>73</v>
      </c>
      <c r="B22" s="1" t="s">
        <v>50</v>
      </c>
      <c r="C22" s="1" t="s">
        <v>150</v>
      </c>
      <c r="D22" s="1">
        <v>21</v>
      </c>
      <c r="E22" s="1">
        <v>187</v>
      </c>
      <c r="F22" s="1">
        <v>27.2</v>
      </c>
      <c r="G22" s="1">
        <v>0</v>
      </c>
      <c r="H22" s="1">
        <v>0</v>
      </c>
      <c r="I22" s="1">
        <v>0</v>
      </c>
      <c r="J22" s="1">
        <v>0</v>
      </c>
      <c r="K22" s="1">
        <v>44</v>
      </c>
      <c r="L22" s="1">
        <v>0</v>
      </c>
      <c r="M22" s="1">
        <v>0</v>
      </c>
    </row>
    <row r="23" spans="1:13" x14ac:dyDescent="0.3">
      <c r="A23" s="3">
        <v>188</v>
      </c>
      <c r="B23" s="3" t="s">
        <v>138</v>
      </c>
      <c r="C23" s="3" t="s">
        <v>167</v>
      </c>
      <c r="D23" s="3">
        <v>21</v>
      </c>
      <c r="E23" s="3">
        <v>187</v>
      </c>
      <c r="F23" s="3">
        <v>0</v>
      </c>
      <c r="G23" s="3">
        <v>59.2</v>
      </c>
      <c r="H23" s="3">
        <v>0</v>
      </c>
      <c r="I23" s="3">
        <v>1.83</v>
      </c>
      <c r="J23" s="3">
        <v>0</v>
      </c>
      <c r="K23" s="3">
        <v>0</v>
      </c>
      <c r="L23" s="3">
        <v>0</v>
      </c>
      <c r="M23" s="3">
        <v>0</v>
      </c>
    </row>
    <row r="24" spans="1:13" x14ac:dyDescent="0.3">
      <c r="A24" s="1">
        <v>38</v>
      </c>
      <c r="B24" s="1" t="s">
        <v>39</v>
      </c>
      <c r="C24" s="1" t="s">
        <v>146</v>
      </c>
      <c r="D24" s="1">
        <v>23</v>
      </c>
      <c r="E24" s="1">
        <v>186</v>
      </c>
      <c r="F24" s="1">
        <v>0</v>
      </c>
      <c r="G24" s="1">
        <v>61.5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5.28</v>
      </c>
    </row>
    <row r="25" spans="1:13" x14ac:dyDescent="0.3">
      <c r="A25" s="3">
        <v>5</v>
      </c>
      <c r="B25" s="3" t="s">
        <v>108</v>
      </c>
      <c r="C25" s="3" t="s">
        <v>183</v>
      </c>
      <c r="D25" s="3">
        <v>23</v>
      </c>
      <c r="E25" s="3">
        <v>186</v>
      </c>
      <c r="F25" s="3">
        <v>0</v>
      </c>
      <c r="G25" s="3">
        <v>0</v>
      </c>
      <c r="H25" s="3">
        <v>93.6</v>
      </c>
      <c r="I25" s="3">
        <v>0</v>
      </c>
      <c r="J25" s="3">
        <v>0</v>
      </c>
      <c r="K25" s="3">
        <v>35</v>
      </c>
      <c r="L25" s="3">
        <v>0</v>
      </c>
      <c r="M25" s="3">
        <v>0</v>
      </c>
    </row>
    <row r="26" spans="1:13" x14ac:dyDescent="0.3">
      <c r="A26" s="1">
        <v>7</v>
      </c>
      <c r="B26" s="1" t="s">
        <v>121</v>
      </c>
      <c r="C26" s="1" t="s">
        <v>185</v>
      </c>
      <c r="D26" s="1">
        <v>23</v>
      </c>
      <c r="E26" s="1">
        <v>186</v>
      </c>
      <c r="F26" s="1">
        <v>0</v>
      </c>
      <c r="G26" s="1">
        <v>60.7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5.21</v>
      </c>
    </row>
    <row r="27" spans="1:13" x14ac:dyDescent="0.3">
      <c r="A27" s="3">
        <v>167</v>
      </c>
      <c r="B27" s="3" t="s">
        <v>57</v>
      </c>
      <c r="C27" s="3" t="s">
        <v>157</v>
      </c>
      <c r="D27" s="3">
        <v>26</v>
      </c>
      <c r="E27" s="3">
        <v>185</v>
      </c>
      <c r="F27" s="3">
        <v>0</v>
      </c>
      <c r="G27" s="3">
        <v>0</v>
      </c>
      <c r="H27" s="3">
        <v>98.8</v>
      </c>
      <c r="I27" s="3">
        <v>0</v>
      </c>
      <c r="J27" s="3">
        <v>0</v>
      </c>
      <c r="K27" s="3">
        <v>0</v>
      </c>
      <c r="L27" s="3">
        <v>0</v>
      </c>
      <c r="M27" s="3">
        <v>4.5999999999999996</v>
      </c>
    </row>
    <row r="28" spans="1:13" x14ac:dyDescent="0.3">
      <c r="A28" s="1">
        <v>171</v>
      </c>
      <c r="B28" s="1" t="s">
        <v>69</v>
      </c>
      <c r="C28" s="1" t="s">
        <v>161</v>
      </c>
      <c r="D28" s="1">
        <v>27</v>
      </c>
      <c r="E28" s="1">
        <v>184</v>
      </c>
      <c r="F28" s="1">
        <v>0</v>
      </c>
      <c r="G28" s="1">
        <v>0</v>
      </c>
      <c r="H28" s="1">
        <v>104.9</v>
      </c>
      <c r="I28" s="1">
        <v>0</v>
      </c>
      <c r="J28" s="1">
        <v>0</v>
      </c>
      <c r="K28" s="1">
        <v>39</v>
      </c>
      <c r="L28" s="1">
        <v>0</v>
      </c>
      <c r="M28" s="1">
        <v>0</v>
      </c>
    </row>
    <row r="29" spans="1:13" x14ac:dyDescent="0.3">
      <c r="A29" s="3">
        <v>173</v>
      </c>
      <c r="B29" s="3" t="s">
        <v>69</v>
      </c>
      <c r="C29" s="3" t="s">
        <v>163</v>
      </c>
      <c r="D29" s="3">
        <v>28</v>
      </c>
      <c r="E29" s="3">
        <v>183</v>
      </c>
      <c r="F29" s="3">
        <v>0</v>
      </c>
      <c r="G29" s="3">
        <v>65.2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6.6</v>
      </c>
    </row>
    <row r="30" spans="1:13" x14ac:dyDescent="0.3">
      <c r="A30" s="1">
        <v>193</v>
      </c>
      <c r="B30" s="1" t="s">
        <v>137</v>
      </c>
      <c r="C30" s="1" t="s">
        <v>172</v>
      </c>
      <c r="D30" s="1">
        <v>28</v>
      </c>
      <c r="E30" s="1">
        <v>183</v>
      </c>
      <c r="F30" s="1">
        <v>27.3</v>
      </c>
      <c r="G30" s="1">
        <v>0</v>
      </c>
      <c r="H30" s="1">
        <v>0</v>
      </c>
      <c r="I30" s="1">
        <v>1.85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3">
      <c r="A31" s="3">
        <v>175</v>
      </c>
      <c r="B31" s="3" t="s">
        <v>133</v>
      </c>
      <c r="C31" s="3" t="s">
        <v>191</v>
      </c>
      <c r="D31" s="3">
        <v>30</v>
      </c>
      <c r="E31" s="3">
        <v>180</v>
      </c>
      <c r="F31" s="3">
        <v>28.7</v>
      </c>
      <c r="G31" s="3">
        <v>0</v>
      </c>
      <c r="H31" s="3">
        <v>0</v>
      </c>
      <c r="I31" s="3">
        <v>0</v>
      </c>
      <c r="J31" s="3">
        <v>0</v>
      </c>
      <c r="K31" s="3">
        <v>44</v>
      </c>
      <c r="L31" s="3">
        <v>0</v>
      </c>
      <c r="M31" s="3">
        <v>0</v>
      </c>
    </row>
    <row r="32" spans="1:13" x14ac:dyDescent="0.3">
      <c r="A32" s="1">
        <v>75</v>
      </c>
      <c r="B32" s="1" t="s">
        <v>50</v>
      </c>
      <c r="C32" s="1" t="s">
        <v>152</v>
      </c>
      <c r="D32" s="1">
        <v>31</v>
      </c>
      <c r="E32" s="1">
        <v>179</v>
      </c>
      <c r="F32" s="1">
        <v>0</v>
      </c>
      <c r="G32" s="1">
        <v>62.8</v>
      </c>
      <c r="H32" s="1">
        <v>0</v>
      </c>
      <c r="I32" s="1">
        <v>0</v>
      </c>
      <c r="J32" s="1">
        <v>0</v>
      </c>
      <c r="K32" s="1">
        <v>37</v>
      </c>
      <c r="L32" s="1">
        <v>0</v>
      </c>
      <c r="M32" s="1">
        <v>0</v>
      </c>
    </row>
    <row r="33" spans="1:13" x14ac:dyDescent="0.3">
      <c r="A33" s="3">
        <v>169</v>
      </c>
      <c r="B33" s="3" t="s">
        <v>69</v>
      </c>
      <c r="C33" s="3" t="s">
        <v>159</v>
      </c>
      <c r="D33" s="3">
        <v>31</v>
      </c>
      <c r="E33" s="3">
        <v>179</v>
      </c>
      <c r="F33" s="3">
        <v>0</v>
      </c>
      <c r="G33" s="3">
        <v>65</v>
      </c>
      <c r="H33" s="3">
        <v>0</v>
      </c>
      <c r="I33" s="3">
        <v>1.84</v>
      </c>
      <c r="J33" s="3">
        <v>0</v>
      </c>
      <c r="K33" s="3">
        <v>0</v>
      </c>
      <c r="L33" s="3">
        <v>0</v>
      </c>
      <c r="M33" s="3">
        <v>0</v>
      </c>
    </row>
    <row r="34" spans="1:13" x14ac:dyDescent="0.3">
      <c r="A34" s="1">
        <v>174</v>
      </c>
      <c r="B34" s="1" t="s">
        <v>69</v>
      </c>
      <c r="C34" s="1" t="s">
        <v>164</v>
      </c>
      <c r="D34" s="1">
        <v>31</v>
      </c>
      <c r="E34" s="1">
        <v>179</v>
      </c>
      <c r="F34" s="1">
        <v>29.7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6.64</v>
      </c>
    </row>
    <row r="35" spans="1:13" x14ac:dyDescent="0.3">
      <c r="A35" s="3">
        <v>168</v>
      </c>
      <c r="B35" s="3" t="s">
        <v>57</v>
      </c>
      <c r="C35" s="3" t="s">
        <v>158</v>
      </c>
      <c r="D35" s="3">
        <v>34</v>
      </c>
      <c r="E35" s="3">
        <v>178</v>
      </c>
      <c r="F35" s="3">
        <v>0</v>
      </c>
      <c r="G35" s="3">
        <v>66.099999999999994</v>
      </c>
      <c r="H35" s="3">
        <v>0</v>
      </c>
      <c r="I35" s="3">
        <v>0</v>
      </c>
      <c r="J35" s="3">
        <v>0</v>
      </c>
      <c r="K35" s="3">
        <v>39</v>
      </c>
      <c r="L35" s="3">
        <v>0</v>
      </c>
      <c r="M35" s="3">
        <v>0</v>
      </c>
    </row>
    <row r="36" spans="1:13" x14ac:dyDescent="0.3">
      <c r="A36" s="1">
        <v>233</v>
      </c>
      <c r="B36" s="1" t="s">
        <v>139</v>
      </c>
      <c r="C36" s="1" t="s">
        <v>194</v>
      </c>
      <c r="D36" s="1">
        <v>35</v>
      </c>
      <c r="E36" s="1">
        <v>177</v>
      </c>
      <c r="F36" s="1">
        <v>29.2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5.46</v>
      </c>
    </row>
    <row r="37" spans="1:13" x14ac:dyDescent="0.3">
      <c r="A37" s="3">
        <v>93</v>
      </c>
      <c r="B37" s="3" t="s">
        <v>101</v>
      </c>
      <c r="C37" s="3" t="s">
        <v>178</v>
      </c>
      <c r="D37" s="3">
        <v>36</v>
      </c>
      <c r="E37" s="3">
        <v>176</v>
      </c>
      <c r="F37" s="3">
        <v>0</v>
      </c>
      <c r="G37" s="3">
        <v>63.7</v>
      </c>
      <c r="H37" s="3">
        <v>0</v>
      </c>
      <c r="I37" s="3">
        <v>1.75</v>
      </c>
      <c r="J37" s="3">
        <v>0</v>
      </c>
      <c r="K37" s="3">
        <v>0</v>
      </c>
      <c r="L37" s="3">
        <v>0</v>
      </c>
      <c r="M37" s="3">
        <v>0</v>
      </c>
    </row>
    <row r="38" spans="1:13" x14ac:dyDescent="0.3">
      <c r="A38" s="1">
        <v>40</v>
      </c>
      <c r="B38" s="1" t="s">
        <v>39</v>
      </c>
      <c r="C38" s="1" t="s">
        <v>148</v>
      </c>
      <c r="D38" s="1">
        <v>37</v>
      </c>
      <c r="E38" s="1">
        <v>175</v>
      </c>
      <c r="F38" s="1">
        <v>0</v>
      </c>
      <c r="G38" s="1">
        <v>68.2</v>
      </c>
      <c r="H38" s="1">
        <v>0</v>
      </c>
      <c r="I38" s="1">
        <v>0</v>
      </c>
      <c r="J38" s="1">
        <v>0</v>
      </c>
      <c r="K38" s="1">
        <v>38</v>
      </c>
      <c r="L38" s="1">
        <v>0</v>
      </c>
      <c r="M38" s="1">
        <v>0</v>
      </c>
    </row>
    <row r="39" spans="1:13" x14ac:dyDescent="0.3">
      <c r="A39" s="3">
        <v>170</v>
      </c>
      <c r="B39" s="3" t="s">
        <v>69</v>
      </c>
      <c r="C39" s="3" t="s">
        <v>160</v>
      </c>
      <c r="D39" s="3">
        <v>37</v>
      </c>
      <c r="E39" s="3">
        <v>175</v>
      </c>
      <c r="F39" s="3">
        <v>0</v>
      </c>
      <c r="G39" s="3">
        <v>0</v>
      </c>
      <c r="H39" s="3">
        <v>116.6</v>
      </c>
      <c r="I39" s="3">
        <v>1.51</v>
      </c>
      <c r="J39" s="3">
        <v>0</v>
      </c>
      <c r="K39" s="3">
        <v>0</v>
      </c>
      <c r="L39" s="3">
        <v>0</v>
      </c>
      <c r="M39" s="3">
        <v>0</v>
      </c>
    </row>
    <row r="40" spans="1:13" x14ac:dyDescent="0.3">
      <c r="A40" s="1">
        <v>92</v>
      </c>
      <c r="B40" s="1" t="s">
        <v>101</v>
      </c>
      <c r="C40" s="1" t="s">
        <v>177</v>
      </c>
      <c r="D40" s="1">
        <v>39</v>
      </c>
      <c r="E40" s="1">
        <v>174</v>
      </c>
      <c r="F40" s="1">
        <v>27.9</v>
      </c>
      <c r="G40" s="1">
        <v>0</v>
      </c>
      <c r="H40" s="1">
        <v>0</v>
      </c>
      <c r="I40" s="1">
        <v>1.57</v>
      </c>
      <c r="J40" s="1">
        <v>0</v>
      </c>
      <c r="K40" s="1">
        <v>0</v>
      </c>
      <c r="L40" s="1">
        <v>0</v>
      </c>
      <c r="M40" s="1">
        <v>0</v>
      </c>
    </row>
    <row r="41" spans="1:13" x14ac:dyDescent="0.3">
      <c r="A41" s="3">
        <v>10</v>
      </c>
      <c r="B41" s="3" t="s">
        <v>121</v>
      </c>
      <c r="C41" s="3" t="s">
        <v>188</v>
      </c>
      <c r="D41" s="3">
        <v>39</v>
      </c>
      <c r="E41" s="3">
        <v>174</v>
      </c>
      <c r="F41" s="3">
        <v>28.3</v>
      </c>
      <c r="G41" s="3">
        <v>0</v>
      </c>
      <c r="H41" s="3">
        <v>0</v>
      </c>
      <c r="I41" s="3">
        <v>1.76</v>
      </c>
      <c r="J41" s="3">
        <v>0</v>
      </c>
      <c r="K41" s="3">
        <v>0</v>
      </c>
      <c r="L41" s="3">
        <v>0</v>
      </c>
      <c r="M41" s="3">
        <v>0</v>
      </c>
    </row>
    <row r="42" spans="1:13" x14ac:dyDescent="0.3">
      <c r="A42" s="1">
        <v>74</v>
      </c>
      <c r="B42" s="1" t="s">
        <v>50</v>
      </c>
      <c r="C42" s="1" t="s">
        <v>151</v>
      </c>
      <c r="D42" s="1">
        <v>41</v>
      </c>
      <c r="E42" s="1">
        <v>169</v>
      </c>
      <c r="F42" s="1">
        <v>28.8</v>
      </c>
      <c r="G42" s="1">
        <v>0</v>
      </c>
      <c r="H42" s="1">
        <v>0</v>
      </c>
      <c r="I42" s="1">
        <v>1.56</v>
      </c>
      <c r="J42" s="1">
        <v>0</v>
      </c>
      <c r="K42" s="1">
        <v>0</v>
      </c>
      <c r="L42" s="1">
        <v>0</v>
      </c>
      <c r="M42" s="1">
        <v>0</v>
      </c>
    </row>
    <row r="43" spans="1:13" x14ac:dyDescent="0.3">
      <c r="A43" s="3">
        <v>194</v>
      </c>
      <c r="B43" s="3" t="s">
        <v>136</v>
      </c>
      <c r="C43" s="3" t="s">
        <v>173</v>
      </c>
      <c r="D43" s="3">
        <v>41</v>
      </c>
      <c r="E43" s="3">
        <v>169</v>
      </c>
      <c r="F43" s="3">
        <v>0</v>
      </c>
      <c r="G43" s="3">
        <v>74.3</v>
      </c>
      <c r="H43" s="3">
        <v>0</v>
      </c>
      <c r="I43" s="3">
        <v>0</v>
      </c>
      <c r="J43" s="3">
        <v>0</v>
      </c>
      <c r="K43" s="3">
        <v>33</v>
      </c>
      <c r="L43" s="3">
        <v>0</v>
      </c>
      <c r="M43" s="3">
        <v>0</v>
      </c>
    </row>
    <row r="44" spans="1:13" x14ac:dyDescent="0.3">
      <c r="A44" s="1">
        <v>172</v>
      </c>
      <c r="B44" s="1" t="s">
        <v>69</v>
      </c>
      <c r="C44" s="1" t="s">
        <v>162</v>
      </c>
      <c r="D44" s="1">
        <v>43</v>
      </c>
      <c r="E44" s="1">
        <v>168</v>
      </c>
      <c r="F44" s="1">
        <v>30.3</v>
      </c>
      <c r="G44" s="1">
        <v>0</v>
      </c>
      <c r="H44" s="1">
        <v>0</v>
      </c>
      <c r="I44" s="1">
        <v>0</v>
      </c>
      <c r="J44" s="1">
        <v>0</v>
      </c>
      <c r="K44" s="1">
        <v>34</v>
      </c>
      <c r="L44" s="1">
        <v>0</v>
      </c>
      <c r="M44" s="1">
        <v>0</v>
      </c>
    </row>
    <row r="45" spans="1:13" x14ac:dyDescent="0.3">
      <c r="A45" s="3">
        <v>189</v>
      </c>
      <c r="B45" s="3" t="s">
        <v>136</v>
      </c>
      <c r="C45" s="3" t="s">
        <v>168</v>
      </c>
      <c r="D45" s="3">
        <v>43</v>
      </c>
      <c r="E45" s="3">
        <v>168</v>
      </c>
      <c r="F45" s="3">
        <v>30.3</v>
      </c>
      <c r="G45" s="3">
        <v>0</v>
      </c>
      <c r="H45" s="3">
        <v>0</v>
      </c>
      <c r="I45" s="3">
        <v>0</v>
      </c>
      <c r="J45" s="3">
        <v>0</v>
      </c>
      <c r="K45" s="3">
        <v>34</v>
      </c>
      <c r="L45" s="3">
        <v>0</v>
      </c>
      <c r="M45" s="3">
        <v>0</v>
      </c>
    </row>
    <row r="46" spans="1:13" x14ac:dyDescent="0.3">
      <c r="A46" s="1">
        <v>209</v>
      </c>
      <c r="B46" s="1" t="s">
        <v>136</v>
      </c>
      <c r="C46" s="1" t="s">
        <v>175</v>
      </c>
      <c r="D46" s="1">
        <v>43</v>
      </c>
      <c r="E46" s="1">
        <v>168</v>
      </c>
      <c r="F46" s="1">
        <v>31.1</v>
      </c>
      <c r="G46" s="1">
        <v>0</v>
      </c>
      <c r="H46" s="1">
        <v>0</v>
      </c>
      <c r="I46" s="1">
        <v>1.77</v>
      </c>
      <c r="J46" s="1">
        <v>0</v>
      </c>
      <c r="K46" s="1">
        <v>0</v>
      </c>
      <c r="L46" s="1">
        <v>0</v>
      </c>
      <c r="M46" s="1">
        <v>0</v>
      </c>
    </row>
    <row r="47" spans="1:13" x14ac:dyDescent="0.3">
      <c r="A47" s="3">
        <v>230</v>
      </c>
      <c r="B47" s="3" t="s">
        <v>139</v>
      </c>
      <c r="C47" s="3" t="s">
        <v>192</v>
      </c>
      <c r="D47" s="3">
        <v>43</v>
      </c>
      <c r="E47" s="3">
        <v>168</v>
      </c>
      <c r="F47" s="3">
        <v>31.9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3.65</v>
      </c>
    </row>
    <row r="48" spans="1:13" x14ac:dyDescent="0.3">
      <c r="A48" s="1">
        <v>11</v>
      </c>
      <c r="B48" s="1" t="s">
        <v>121</v>
      </c>
      <c r="C48" s="1" t="s">
        <v>189</v>
      </c>
      <c r="D48" s="1">
        <v>47</v>
      </c>
      <c r="E48" s="1">
        <v>166</v>
      </c>
      <c r="F48" s="1">
        <v>32.1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3.34</v>
      </c>
    </row>
    <row r="49" spans="1:13" x14ac:dyDescent="0.3">
      <c r="A49" s="3">
        <v>191</v>
      </c>
      <c r="B49" s="3" t="s">
        <v>137</v>
      </c>
      <c r="C49" s="3" t="s">
        <v>170</v>
      </c>
      <c r="D49" s="3">
        <v>48</v>
      </c>
      <c r="E49" s="3">
        <v>100</v>
      </c>
      <c r="F49" s="3">
        <v>0</v>
      </c>
      <c r="G49" s="3">
        <v>58.7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x14ac:dyDescent="0.3">
      <c r="A50" s="1">
        <v>41</v>
      </c>
      <c r="B50" s="1" t="s">
        <v>39</v>
      </c>
      <c r="C50" s="1" t="s">
        <v>149</v>
      </c>
      <c r="D50" s="1">
        <v>49</v>
      </c>
      <c r="E50" s="1">
        <v>92</v>
      </c>
      <c r="F50" s="1">
        <v>0</v>
      </c>
      <c r="G50" s="1">
        <v>0</v>
      </c>
      <c r="H50" s="1">
        <v>0</v>
      </c>
      <c r="I50" s="1">
        <v>1.88</v>
      </c>
      <c r="J50" s="1">
        <v>0</v>
      </c>
      <c r="K50" s="1">
        <v>0</v>
      </c>
      <c r="L50" s="1">
        <v>0</v>
      </c>
      <c r="M50" s="1">
        <v>0</v>
      </c>
    </row>
    <row r="51" spans="1:13" x14ac:dyDescent="0.3">
      <c r="A51" s="3">
        <v>195</v>
      </c>
      <c r="B51" s="3" t="s">
        <v>137</v>
      </c>
      <c r="C51" s="3" t="s">
        <v>174</v>
      </c>
      <c r="D51" s="3">
        <v>50</v>
      </c>
      <c r="E51" s="3">
        <v>84</v>
      </c>
      <c r="F51" s="3">
        <v>0</v>
      </c>
      <c r="G51" s="3">
        <v>75.2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</row>
  </sheetData>
  <autoFilter ref="A1:M51" xr:uid="{C4EDCF43-7D8D-4EEA-96DE-C66A6183CC8A}">
    <sortState xmlns:xlrd2="http://schemas.microsoft.com/office/spreadsheetml/2017/richdata2" ref="A2:M51">
      <sortCondition ref="D1:D5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Club</vt:lpstr>
      <vt:lpstr>Athlete</vt:lpstr>
      <vt:lpstr>Event</vt:lpstr>
      <vt:lpstr>Track Results</vt:lpstr>
      <vt:lpstr>Field Results</vt:lpstr>
      <vt:lpstr>Relay Results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Thomas Andrews</cp:lastModifiedBy>
  <cp:lastPrinted>2020-04-21T14:04:46Z</cp:lastPrinted>
  <dcterms:created xsi:type="dcterms:W3CDTF">2020-02-01T13:13:33Z</dcterms:created>
  <dcterms:modified xsi:type="dcterms:W3CDTF">2022-11-27T15:46:41Z</dcterms:modified>
</cp:coreProperties>
</file>