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Sportshall 21-11-2021\"/>
    </mc:Choice>
  </mc:AlternateContent>
  <xr:revisionPtr revIDLastSave="0" documentId="13_ncr:1_{BEE17E09-1AB5-4963-98A7-B21974EF22EE}" xr6:coauthVersionLast="47" xr6:coauthVersionMax="47" xr10:uidLastSave="{00000000-0000-0000-0000-000000000000}"/>
  <bookViews>
    <workbookView xWindow="-108" yWindow="-108" windowWidth="23256" windowHeight="1257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8" hidden="1">'Athlete Results'!$A$1:$M$37</definedName>
    <definedName name="_xlnm._FilterDatabase" localSheetId="7" hidden="1">'Athlete Scores'!$A$1:$M$37</definedName>
    <definedName name="_xlnm._FilterDatabase" localSheetId="0" hidden="1">Club!$A$1:$A$25</definedName>
    <definedName name="_xlnm._FilterDatabase" localSheetId="6" hidden="1">'Club Results'!$A$1:$N$8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5" l="1"/>
  <c r="D17" i="5"/>
  <c r="E17" i="5" s="1"/>
  <c r="F17" i="5"/>
  <c r="D37" i="5" l="1"/>
  <c r="E37" i="5" s="1"/>
  <c r="F37" i="5"/>
  <c r="D38" i="5"/>
  <c r="E38" i="5" s="1"/>
  <c r="F38" i="5"/>
  <c r="D39" i="5"/>
  <c r="E39" i="5" s="1"/>
  <c r="F39" i="5"/>
  <c r="D40" i="5"/>
  <c r="E40" i="5" s="1"/>
  <c r="F40" i="5"/>
  <c r="D41" i="5"/>
  <c r="E41" i="5" s="1"/>
  <c r="F41" i="5"/>
  <c r="D32" i="5"/>
  <c r="E32" i="5" s="1"/>
  <c r="F32" i="5"/>
  <c r="D33" i="5"/>
  <c r="E33" i="5" s="1"/>
  <c r="F33" i="5"/>
  <c r="D34" i="5"/>
  <c r="E34" i="5" s="1"/>
  <c r="F34" i="5"/>
  <c r="D35" i="5"/>
  <c r="E35" i="5" s="1"/>
  <c r="F35" i="5"/>
  <c r="D31" i="5"/>
  <c r="E31" i="5" s="1"/>
  <c r="F31" i="5"/>
  <c r="D25" i="5"/>
  <c r="E25" i="5" s="1"/>
  <c r="F25" i="5"/>
  <c r="D26" i="5"/>
  <c r="E26" i="5" s="1"/>
  <c r="F26" i="5"/>
  <c r="D27" i="5"/>
  <c r="E27" i="5" s="1"/>
  <c r="F27" i="5"/>
  <c r="D28" i="5"/>
  <c r="E28" i="5" s="1"/>
  <c r="F28" i="5"/>
  <c r="D29" i="5"/>
  <c r="E29" i="5" s="1"/>
  <c r="F29" i="5"/>
  <c r="D24" i="5"/>
  <c r="E24" i="5" s="1"/>
  <c r="F24" i="5"/>
  <c r="F19" i="5"/>
  <c r="F20" i="5"/>
  <c r="F22" i="5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8" i="5"/>
  <c r="E18" i="5" s="1"/>
  <c r="D19" i="5"/>
  <c r="E19" i="5" s="1"/>
  <c r="D20" i="5"/>
  <c r="E20" i="5" s="1"/>
  <c r="D21" i="5"/>
  <c r="E21" i="5" s="1"/>
  <c r="D22" i="5"/>
  <c r="E22" i="5" s="1"/>
  <c r="D10" i="5"/>
  <c r="E10" i="5" s="1"/>
  <c r="E9" i="6"/>
  <c r="F9" i="6" s="1"/>
  <c r="E10" i="6"/>
  <c r="F10" i="6"/>
  <c r="E11" i="6"/>
  <c r="F11" i="6"/>
  <c r="E12" i="6"/>
  <c r="F12" i="6"/>
  <c r="E13" i="6"/>
  <c r="F13" i="6" s="1"/>
  <c r="E14" i="6"/>
  <c r="F14" i="6"/>
  <c r="E8" i="6"/>
  <c r="F8" i="6" s="1"/>
  <c r="C9" i="6"/>
  <c r="C10" i="6"/>
  <c r="C11" i="6"/>
  <c r="C12" i="6"/>
  <c r="C13" i="6"/>
  <c r="C14" i="6"/>
  <c r="C8" i="6"/>
  <c r="B3" i="11"/>
  <c r="C3" i="11" s="1"/>
  <c r="B4" i="11"/>
  <c r="C4" i="11" s="1"/>
  <c r="B5" i="11"/>
  <c r="C5" i="11"/>
  <c r="B6" i="11"/>
  <c r="C6" i="11" s="1"/>
  <c r="B7" i="11"/>
  <c r="C7" i="11" s="1"/>
  <c r="B8" i="11"/>
  <c r="C8" i="11" s="1"/>
  <c r="D31" i="4"/>
  <c r="E31" i="4" s="1"/>
  <c r="F31" i="4"/>
  <c r="D32" i="4"/>
  <c r="E32" i="4"/>
  <c r="F32" i="4"/>
  <c r="D33" i="4"/>
  <c r="E33" i="4"/>
  <c r="F33" i="4"/>
  <c r="D34" i="4"/>
  <c r="E34" i="4" s="1"/>
  <c r="F34" i="4"/>
  <c r="D35" i="4"/>
  <c r="E35" i="4"/>
  <c r="F35" i="4"/>
  <c r="D36" i="4"/>
  <c r="E36" i="4" s="1"/>
  <c r="F36" i="4"/>
  <c r="D37" i="4"/>
  <c r="E37" i="4" s="1"/>
  <c r="F37" i="4"/>
  <c r="D38" i="4"/>
  <c r="E38" i="4" s="1"/>
  <c r="F38" i="4"/>
  <c r="D39" i="4"/>
  <c r="E39" i="4" s="1"/>
  <c r="F39" i="4"/>
  <c r="D30" i="4"/>
  <c r="F30" i="4"/>
  <c r="E30" i="4"/>
  <c r="D17" i="4"/>
  <c r="E17" i="4" s="1"/>
  <c r="F17" i="4"/>
  <c r="D18" i="4"/>
  <c r="E18" i="4" s="1"/>
  <c r="F18" i="4"/>
  <c r="D19" i="4"/>
  <c r="E19" i="4"/>
  <c r="F19" i="4"/>
  <c r="D20" i="4"/>
  <c r="E20" i="4"/>
  <c r="F20" i="4"/>
  <c r="D21" i="4"/>
  <c r="E21" i="4"/>
  <c r="F21" i="4"/>
  <c r="D22" i="4"/>
  <c r="E22" i="4" s="1"/>
  <c r="F22" i="4"/>
  <c r="D23" i="4"/>
  <c r="E23" i="4" s="1"/>
  <c r="F23" i="4"/>
  <c r="D24" i="4"/>
  <c r="E24" i="4" s="1"/>
  <c r="F24" i="4"/>
  <c r="D25" i="4"/>
  <c r="E25" i="4"/>
  <c r="F25" i="4"/>
  <c r="D26" i="4"/>
  <c r="E26" i="4" s="1"/>
  <c r="F26" i="4"/>
  <c r="D27" i="4"/>
  <c r="E27" i="4"/>
  <c r="F27" i="4"/>
  <c r="D28" i="4"/>
  <c r="E28" i="4" s="1"/>
  <c r="F28" i="4"/>
  <c r="D16" i="4"/>
  <c r="F16" i="4"/>
  <c r="E16" i="4"/>
  <c r="F11" i="5"/>
  <c r="F12" i="5"/>
  <c r="F13" i="5"/>
  <c r="F14" i="5"/>
  <c r="F15" i="5"/>
  <c r="F16" i="5"/>
  <c r="F18" i="5"/>
  <c r="F10" i="5"/>
  <c r="D3" i="5"/>
  <c r="E3" i="5" s="1"/>
  <c r="D4" i="5"/>
  <c r="E4" i="5" s="1"/>
  <c r="D5" i="5"/>
  <c r="E5" i="5" s="1"/>
  <c r="D6" i="5"/>
  <c r="E6" i="5" s="1"/>
  <c r="D7" i="5"/>
  <c r="E7" i="5" s="1"/>
  <c r="D8" i="5"/>
  <c r="E8" i="5" s="1"/>
  <c r="D2" i="5"/>
  <c r="F3" i="5"/>
  <c r="F4" i="5"/>
  <c r="F5" i="5"/>
  <c r="F6" i="5"/>
  <c r="F7" i="5"/>
  <c r="F8" i="5"/>
  <c r="F12" i="4"/>
  <c r="F13" i="4"/>
  <c r="F14" i="4"/>
  <c r="D3" i="4"/>
  <c r="D4" i="4"/>
  <c r="D5" i="4"/>
  <c r="D6" i="4"/>
  <c r="E6" i="4" s="1"/>
  <c r="D7" i="4"/>
  <c r="E7" i="4" s="1"/>
  <c r="D8" i="4"/>
  <c r="D9" i="4"/>
  <c r="D10" i="4"/>
  <c r="E10" i="4" s="1"/>
  <c r="D11" i="4"/>
  <c r="D12" i="4"/>
  <c r="D13" i="4"/>
  <c r="E13" i="4" s="1"/>
  <c r="D14" i="4"/>
  <c r="E14" i="4" s="1"/>
  <c r="D2" i="4"/>
  <c r="E12" i="4"/>
  <c r="E3" i="4"/>
  <c r="F3" i="4"/>
  <c r="E4" i="4"/>
  <c r="F4" i="4"/>
  <c r="E5" i="4"/>
  <c r="F5" i="4"/>
  <c r="F6" i="4"/>
  <c r="F7" i="4"/>
  <c r="E8" i="4"/>
  <c r="F8" i="4"/>
  <c r="E9" i="4"/>
  <c r="F9" i="4"/>
  <c r="F10" i="4"/>
  <c r="E11" i="4"/>
  <c r="F11" i="4"/>
  <c r="C3" i="6"/>
  <c r="C4" i="6"/>
  <c r="C5" i="6"/>
  <c r="C6" i="6"/>
  <c r="E3" i="6"/>
  <c r="F3" i="6" s="1"/>
  <c r="E4" i="6"/>
  <c r="F4" i="6"/>
  <c r="E5" i="6"/>
  <c r="F5" i="6"/>
  <c r="E6" i="6"/>
  <c r="F6" i="6" s="1"/>
  <c r="E2" i="6"/>
  <c r="B2" i="11" l="1"/>
  <c r="C2" i="11" s="1"/>
  <c r="C2" i="6"/>
  <c r="E2" i="4" l="1"/>
  <c r="E2" i="5"/>
  <c r="F2" i="6"/>
  <c r="F2" i="5"/>
  <c r="F2" i="4"/>
</calcChain>
</file>

<file path=xl/sharedStrings.xml><?xml version="1.0" encoding="utf-8"?>
<sst xmlns="http://schemas.openxmlformats.org/spreadsheetml/2006/main" count="447" uniqueCount="152">
  <si>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</si>
  <si>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</si>
  <si>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</si>
  <si>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</si>
  <si>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</si>
  <si>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</si>
  <si>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</si>
  <si>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</si>
  <si>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</si>
  <si>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</si>
  <si>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</si>
  <si>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</si>
  <si>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</si>
  <si>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</si>
  <si>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</si>
  <si>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</si>
  <si>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</si>
  <si>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</si>
  <si>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</si>
  <si>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</si>
  <si>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</si>
  <si>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</si>
  <si>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</si>
  <si>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</si>
  <si>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</si>
  <si>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</si>
  <si>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</si>
  <si>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</si>
  <si>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</si>
  <si>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</si>
  <si>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</si>
  <si>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</si>
  <si>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</si>
  <si>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</si>
  <si>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</si>
  <si>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</si>
  <si>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HHH</t>
  </si>
  <si>
    <t xml:space="preserve">ELLA </t>
  </si>
  <si>
    <t>RENNIE</t>
  </si>
  <si>
    <t xml:space="preserve">AMELIA </t>
  </si>
  <si>
    <t>SIMON</t>
  </si>
  <si>
    <t xml:space="preserve">ALESSIA </t>
  </si>
  <si>
    <t>MANNA</t>
  </si>
  <si>
    <t xml:space="preserve">LEILA </t>
  </si>
  <si>
    <t>MORRIS-BALENTYE</t>
  </si>
  <si>
    <t>CADAC</t>
  </si>
  <si>
    <t>SOPHIE</t>
  </si>
  <si>
    <t>RUSHE</t>
  </si>
  <si>
    <t>ALICE</t>
  </si>
  <si>
    <t>RIDGE</t>
  </si>
  <si>
    <t>DMV</t>
  </si>
  <si>
    <t>Freya</t>
  </si>
  <si>
    <t>Willis</t>
  </si>
  <si>
    <t>Brooke</t>
  </si>
  <si>
    <t>Harding</t>
  </si>
  <si>
    <t>Keira</t>
  </si>
  <si>
    <t>Baker</t>
  </si>
  <si>
    <t>Mirella</t>
  </si>
  <si>
    <t>Norton</t>
  </si>
  <si>
    <t>Izzy</t>
  </si>
  <si>
    <t>Beaumont</t>
  </si>
  <si>
    <t>Connie</t>
  </si>
  <si>
    <t>Richards</t>
  </si>
  <si>
    <t>E&amp;E</t>
  </si>
  <si>
    <t>Sofia</t>
  </si>
  <si>
    <t>Richardson</t>
  </si>
  <si>
    <t xml:space="preserve">Olivia </t>
  </si>
  <si>
    <t>Doherty</t>
  </si>
  <si>
    <t>Charlotte</t>
  </si>
  <si>
    <t>Laister</t>
  </si>
  <si>
    <t>Harrison</t>
  </si>
  <si>
    <t>Maia</t>
  </si>
  <si>
    <t>Heward Mills</t>
  </si>
  <si>
    <t xml:space="preserve">Emily </t>
  </si>
  <si>
    <t>Winyard</t>
  </si>
  <si>
    <t>GGAC</t>
  </si>
  <si>
    <t>Elise</t>
  </si>
  <si>
    <t>CHRISTIAN</t>
  </si>
  <si>
    <t>Lucy</t>
  </si>
  <si>
    <t>Flood</t>
  </si>
  <si>
    <t xml:space="preserve">Sophie </t>
  </si>
  <si>
    <t>HAWTHORN</t>
  </si>
  <si>
    <t>Alyssa</t>
  </si>
  <si>
    <t>GILLIES</t>
  </si>
  <si>
    <t>Olivia</t>
  </si>
  <si>
    <t>TUFTS</t>
  </si>
  <si>
    <t>SLH</t>
  </si>
  <si>
    <t>RIVER</t>
  </si>
  <si>
    <t>CORBIN</t>
  </si>
  <si>
    <t>ERIN</t>
  </si>
  <si>
    <t>MAYA</t>
  </si>
  <si>
    <t>RUNGUSUMY</t>
  </si>
  <si>
    <t>LILY</t>
  </si>
  <si>
    <t>WEBSTER</t>
  </si>
  <si>
    <t>YASMIN</t>
  </si>
  <si>
    <t>PATEL</t>
  </si>
  <si>
    <t>Eni</t>
  </si>
  <si>
    <t>Awonogun</t>
  </si>
  <si>
    <t>Waverley</t>
  </si>
  <si>
    <t xml:space="preserve">Elizabeth </t>
  </si>
  <si>
    <t>Gilligan</t>
  </si>
  <si>
    <t xml:space="preserve">Martha </t>
  </si>
  <si>
    <t>Ab-Iorwerth</t>
  </si>
  <si>
    <t xml:space="preserve">Anneliese </t>
  </si>
  <si>
    <t>Mosses</t>
  </si>
  <si>
    <t xml:space="preserve">Mya </t>
  </si>
  <si>
    <t>Sleeman</t>
  </si>
  <si>
    <t xml:space="preserve">Luchia </t>
  </si>
  <si>
    <t>Neal</t>
  </si>
  <si>
    <t>Holly</t>
  </si>
  <si>
    <t>Williams</t>
  </si>
  <si>
    <t>LJ (cm)</t>
  </si>
  <si>
    <t>VJ (cm)</t>
  </si>
  <si>
    <t>TJ (cm)</t>
  </si>
  <si>
    <t>ELLA  RENNIE</t>
  </si>
  <si>
    <t>AMELIA  SIMON</t>
  </si>
  <si>
    <t>ALESSIA  MANNA</t>
  </si>
  <si>
    <t>LEILA  MORRIS-BALENTYE</t>
  </si>
  <si>
    <t>SOPHIE RUSHE</t>
  </si>
  <si>
    <t>ALICE RIDGE</t>
  </si>
  <si>
    <t>Freya Willis</t>
  </si>
  <si>
    <t>Brooke Harding</t>
  </si>
  <si>
    <t>Keira Baker</t>
  </si>
  <si>
    <t>Mirella Norton</t>
  </si>
  <si>
    <t>Izzy Beaumont</t>
  </si>
  <si>
    <t>Connie Richards</t>
  </si>
  <si>
    <t>Sofia Richardson</t>
  </si>
  <si>
    <t>Olivia  Doherty</t>
  </si>
  <si>
    <t>Charlotte Laister</t>
  </si>
  <si>
    <t>Brooke Harrison</t>
  </si>
  <si>
    <t>Maia Heward Mills</t>
  </si>
  <si>
    <t>Emily  Winyard</t>
  </si>
  <si>
    <t>Elise CHRISTIAN</t>
  </si>
  <si>
    <t>Lucy Flood</t>
  </si>
  <si>
    <t>Sophie  HAWTHORN</t>
  </si>
  <si>
    <t>Alyssa GILLIES</t>
  </si>
  <si>
    <t>Olivia TUFTS</t>
  </si>
  <si>
    <t>RIVER CORBIN</t>
  </si>
  <si>
    <t>ERIN CORBIN</t>
  </si>
  <si>
    <t>MAYA RUNGUSUMY</t>
  </si>
  <si>
    <t>LILY WEBSTER</t>
  </si>
  <si>
    <t>YASMIN PATEL</t>
  </si>
  <si>
    <t>Eni Awonogun</t>
  </si>
  <si>
    <t>Elizabeth  Gilligan</t>
  </si>
  <si>
    <t>Martha  Ab-Iorwerth</t>
  </si>
  <si>
    <t>Anneliese  Mosses</t>
  </si>
  <si>
    <t>Mya  Sleeman</t>
  </si>
  <si>
    <t>Luchia  Neal</t>
  </si>
  <si>
    <t>Holly Williams</t>
  </si>
  <si>
    <t>Sophie JENNINGS</t>
  </si>
  <si>
    <t>JENNINGS</t>
  </si>
  <si>
    <t>Sophie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</si>
</sst>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0" fontId="5" fillId="0" borderId="0" xfId="5" applyFont="1"/>
    <xf numFmtId="164" fontId="0" fillId="0" borderId="1" xfId="0" applyNumberFormat="1" applyBorder="1"/>
    <xf numFmtId="164" fontId="2" fillId="2" borderId="1" xfId="2" applyNumberFormat="1" applyBorder="1"/>
    <xf numFmtId="0" fontId="0" fillId="0" borderId="0" xfId="0" applyFont="1"/>
    <xf numFmtId="0" fontId="6" fillId="0" borderId="0" xfId="0" applyFont="1"/>
  </cellXfs>
  <cellStyles count="6">
    <cellStyle name="20% - Accent1" xfId="2" builtinId="30"/>
    <cellStyle name="40% - Accent1" xfId="3" builtinId="31"/>
    <cellStyle name="60% - Accent1" xfId="4" builtinId="32"/>
    <cellStyle name="Normal" xfId="0" builtinId="0"/>
    <cellStyle name="Normal 2" xfId="1" xr:uid="{5135BB9E-0CF9-4BC8-A62A-6C9E7F784579}"/>
    <cellStyle name="Normal 3" xfId="5" xr:uid="{02398FA8-B6D3-4579-A09F-842C9EE5FF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8"/>
  <sheetViews>
    <sheetView workbookViewId="0">
      <selection activeCell="A2" sqref="A2:A8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36</v>
      </c>
    </row>
    <row r="3" spans="1:1" x14ac:dyDescent="0.3">
      <c r="A3" t="s">
        <v>45</v>
      </c>
    </row>
    <row r="4" spans="1:1" x14ac:dyDescent="0.3">
      <c r="A4" t="s">
        <v>50</v>
      </c>
    </row>
    <row r="5" spans="1:1" x14ac:dyDescent="0.3">
      <c r="A5" t="s">
        <v>63</v>
      </c>
    </row>
    <row r="6" spans="1:1" x14ac:dyDescent="0.3">
      <c r="A6" t="s">
        <v>75</v>
      </c>
    </row>
    <row r="7" spans="1:1" x14ac:dyDescent="0.3">
      <c r="A7" t="s">
        <v>86</v>
      </c>
    </row>
    <row r="8" spans="1:1" x14ac:dyDescent="0.3">
      <c r="A8" s="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8"/>
  <sheetViews>
    <sheetView workbookViewId="0">
      <selection sqref="A1:C3"/>
    </sheetView>
  </sheetViews>
  <sheetFormatPr defaultRowHeight="14.4" x14ac:dyDescent="0.3"/>
  <cols>
    <col min="2" max="2" width="17.6640625" bestFit="1" customWidth="1"/>
  </cols>
  <sheetData>
    <row r="1" spans="1:3" x14ac:dyDescent="0.3">
      <c r="A1" s="5" t="s">
        <v>22</v>
      </c>
      <c r="B1" s="5" t="s">
        <v>34</v>
      </c>
      <c r="C1" s="5" t="s">
        <v>35</v>
      </c>
    </row>
    <row r="2" spans="1:3" x14ac:dyDescent="0.3">
      <c r="A2" s="1" t="s">
        <v>36</v>
      </c>
      <c r="B2" s="1">
        <f>COUNTIFS(Athlete!B:B,Fees!A2)</f>
        <v>4</v>
      </c>
      <c r="C2" s="7">
        <f>B2*5</f>
        <v>20</v>
      </c>
    </row>
    <row r="3" spans="1:3" x14ac:dyDescent="0.3">
      <c r="A3" s="3" t="s">
        <v>45</v>
      </c>
      <c r="B3" s="3">
        <f>COUNTIFS(Athlete!B:B,Fees!A3)</f>
        <v>2</v>
      </c>
      <c r="C3" s="8">
        <f t="shared" ref="C3:C8" si="0">B3*5</f>
        <v>10</v>
      </c>
    </row>
    <row r="4" spans="1:3" x14ac:dyDescent="0.3">
      <c r="A4" s="1" t="s">
        <v>50</v>
      </c>
      <c r="B4" s="1">
        <f>COUNTIFS(Athlete!B:B,Fees!A4)</f>
        <v>6</v>
      </c>
      <c r="C4" s="7">
        <f t="shared" si="0"/>
        <v>30</v>
      </c>
    </row>
    <row r="5" spans="1:3" x14ac:dyDescent="0.3">
      <c r="A5" s="3" t="s">
        <v>63</v>
      </c>
      <c r="B5" s="3">
        <f>COUNTIFS(Athlete!B:B,Fees!A5)</f>
        <v>6</v>
      </c>
      <c r="C5" s="8">
        <f t="shared" si="0"/>
        <v>30</v>
      </c>
    </row>
    <row r="6" spans="1:3" x14ac:dyDescent="0.3">
      <c r="A6" s="1" t="s">
        <v>75</v>
      </c>
      <c r="B6" s="1">
        <f>COUNTIFS(Athlete!B:B,Fees!A6)</f>
        <v>6</v>
      </c>
      <c r="C6" s="7">
        <f t="shared" si="0"/>
        <v>30</v>
      </c>
    </row>
    <row r="7" spans="1:3" x14ac:dyDescent="0.3">
      <c r="A7" s="3" t="s">
        <v>86</v>
      </c>
      <c r="B7" s="3">
        <f>COUNTIFS(Athlete!B:B,Fees!A7)</f>
        <v>6</v>
      </c>
      <c r="C7" s="8">
        <f t="shared" si="0"/>
        <v>30</v>
      </c>
    </row>
    <row r="8" spans="1:3" x14ac:dyDescent="0.3">
      <c r="A8" s="1" t="s">
        <v>98</v>
      </c>
      <c r="B8" s="1">
        <f>COUNTIFS(Athlete!B:B,Fees!A8)</f>
        <v>6</v>
      </c>
      <c r="C8" s="7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37"/>
  <sheetViews>
    <sheetView workbookViewId="0">
      <selection activeCell="E22" sqref="E22"/>
    </sheetView>
  </sheetViews>
  <sheetFormatPr defaultRowHeight="14.4" x14ac:dyDescent="0.3"/>
  <cols>
    <col min="1" max="1" width="9.109375" bestFit="1" customWidth="1"/>
    <col min="2" max="2" width="9.88671875" bestFit="1" customWidth="1"/>
    <col min="3" max="3" width="9.77734375" bestFit="1" customWidth="1"/>
    <col min="4" max="4" width="16.886718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349</v>
      </c>
      <c r="B2" t="s">
        <v>36</v>
      </c>
      <c r="C2" t="s">
        <v>37</v>
      </c>
      <c r="D2" t="s">
        <v>38</v>
      </c>
    </row>
    <row r="3" spans="1:4" x14ac:dyDescent="0.3">
      <c r="A3">
        <v>350</v>
      </c>
      <c r="B3" t="s">
        <v>36</v>
      </c>
      <c r="C3" t="s">
        <v>39</v>
      </c>
      <c r="D3" t="s">
        <v>40</v>
      </c>
    </row>
    <row r="4" spans="1:4" x14ac:dyDescent="0.3">
      <c r="A4">
        <v>352</v>
      </c>
      <c r="B4" t="s">
        <v>36</v>
      </c>
      <c r="C4" t="s">
        <v>41</v>
      </c>
      <c r="D4" t="s">
        <v>42</v>
      </c>
    </row>
    <row r="5" spans="1:4" x14ac:dyDescent="0.3">
      <c r="A5">
        <v>353</v>
      </c>
      <c r="B5" t="s">
        <v>36</v>
      </c>
      <c r="C5" t="s">
        <v>43</v>
      </c>
      <c r="D5" t="s">
        <v>44</v>
      </c>
    </row>
    <row r="6" spans="1:4" x14ac:dyDescent="0.3">
      <c r="A6">
        <v>215</v>
      </c>
      <c r="B6" t="s">
        <v>45</v>
      </c>
      <c r="C6" t="s">
        <v>46</v>
      </c>
      <c r="D6" t="s">
        <v>47</v>
      </c>
    </row>
    <row r="7" spans="1:4" x14ac:dyDescent="0.3">
      <c r="A7">
        <v>216</v>
      </c>
      <c r="B7" t="s">
        <v>45</v>
      </c>
      <c r="C7" t="s">
        <v>48</v>
      </c>
      <c r="D7" t="s">
        <v>49</v>
      </c>
    </row>
    <row r="8" spans="1:4" x14ac:dyDescent="0.3">
      <c r="A8">
        <v>284</v>
      </c>
      <c r="B8" t="s">
        <v>50</v>
      </c>
      <c r="C8" t="s">
        <v>51</v>
      </c>
      <c r="D8" t="s">
        <v>52</v>
      </c>
    </row>
    <row r="9" spans="1:4" x14ac:dyDescent="0.3">
      <c r="A9">
        <v>285</v>
      </c>
      <c r="B9" t="s">
        <v>50</v>
      </c>
      <c r="C9" t="s">
        <v>53</v>
      </c>
      <c r="D9" t="s">
        <v>54</v>
      </c>
    </row>
    <row r="10" spans="1:4" x14ac:dyDescent="0.3">
      <c r="A10">
        <v>286</v>
      </c>
      <c r="B10" t="s">
        <v>50</v>
      </c>
      <c r="C10" t="s">
        <v>55</v>
      </c>
      <c r="D10" t="s">
        <v>56</v>
      </c>
    </row>
    <row r="11" spans="1:4" x14ac:dyDescent="0.3">
      <c r="A11">
        <v>287</v>
      </c>
      <c r="B11" t="s">
        <v>50</v>
      </c>
      <c r="C11" t="s">
        <v>57</v>
      </c>
      <c r="D11" t="s">
        <v>58</v>
      </c>
    </row>
    <row r="12" spans="1:4" x14ac:dyDescent="0.3">
      <c r="A12">
        <v>288</v>
      </c>
      <c r="B12" t="s">
        <v>50</v>
      </c>
      <c r="C12" t="s">
        <v>59</v>
      </c>
      <c r="D12" t="s">
        <v>60</v>
      </c>
    </row>
    <row r="13" spans="1:4" x14ac:dyDescent="0.3">
      <c r="A13">
        <v>289</v>
      </c>
      <c r="B13" t="s">
        <v>50</v>
      </c>
      <c r="C13" t="s">
        <v>61</v>
      </c>
      <c r="D13" t="s">
        <v>62</v>
      </c>
    </row>
    <row r="14" spans="1:4" x14ac:dyDescent="0.3">
      <c r="A14">
        <v>303</v>
      </c>
      <c r="B14" t="s">
        <v>63</v>
      </c>
      <c r="C14" t="s">
        <v>64</v>
      </c>
      <c r="D14" t="s">
        <v>65</v>
      </c>
    </row>
    <row r="15" spans="1:4" x14ac:dyDescent="0.3">
      <c r="A15">
        <v>304</v>
      </c>
      <c r="B15" t="s">
        <v>63</v>
      </c>
      <c r="C15" t="s">
        <v>66</v>
      </c>
      <c r="D15" t="s">
        <v>67</v>
      </c>
    </row>
    <row r="16" spans="1:4" x14ac:dyDescent="0.3">
      <c r="A16">
        <v>305</v>
      </c>
      <c r="B16" t="s">
        <v>63</v>
      </c>
      <c r="C16" t="s">
        <v>68</v>
      </c>
      <c r="D16" t="s">
        <v>69</v>
      </c>
    </row>
    <row r="17" spans="1:4" x14ac:dyDescent="0.3">
      <c r="A17">
        <v>306</v>
      </c>
      <c r="B17" t="s">
        <v>63</v>
      </c>
      <c r="C17" t="s">
        <v>53</v>
      </c>
      <c r="D17" t="s">
        <v>70</v>
      </c>
    </row>
    <row r="18" spans="1:4" x14ac:dyDescent="0.3">
      <c r="A18">
        <v>307</v>
      </c>
      <c r="B18" t="s">
        <v>63</v>
      </c>
      <c r="C18" t="s">
        <v>71</v>
      </c>
      <c r="D18" t="s">
        <v>72</v>
      </c>
    </row>
    <row r="19" spans="1:4" x14ac:dyDescent="0.3">
      <c r="A19">
        <v>308</v>
      </c>
      <c r="B19" t="s">
        <v>63</v>
      </c>
      <c r="C19" t="s">
        <v>73</v>
      </c>
      <c r="D19" t="s">
        <v>74</v>
      </c>
    </row>
    <row r="20" spans="1:4" x14ac:dyDescent="0.3">
      <c r="A20">
        <v>325</v>
      </c>
      <c r="B20" t="s">
        <v>75</v>
      </c>
      <c r="C20" t="s">
        <v>76</v>
      </c>
      <c r="D20" t="s">
        <v>77</v>
      </c>
    </row>
    <row r="21" spans="1:4" x14ac:dyDescent="0.3">
      <c r="A21">
        <v>326</v>
      </c>
      <c r="B21" t="s">
        <v>75</v>
      </c>
      <c r="C21" t="s">
        <v>78</v>
      </c>
      <c r="D21" t="s">
        <v>79</v>
      </c>
    </row>
    <row r="22" spans="1:4" x14ac:dyDescent="0.3">
      <c r="A22">
        <v>327</v>
      </c>
      <c r="B22" t="s">
        <v>75</v>
      </c>
      <c r="C22" s="10" t="s">
        <v>151</v>
      </c>
      <c r="D22" s="9" t="s">
        <v>150</v>
      </c>
    </row>
    <row r="23" spans="1:4" x14ac:dyDescent="0.3">
      <c r="A23">
        <v>328</v>
      </c>
      <c r="B23" t="s">
        <v>75</v>
      </c>
      <c r="C23" t="s">
        <v>80</v>
      </c>
      <c r="D23" t="s">
        <v>81</v>
      </c>
    </row>
    <row r="24" spans="1:4" x14ac:dyDescent="0.3">
      <c r="A24">
        <v>329</v>
      </c>
      <c r="B24" t="s">
        <v>75</v>
      </c>
      <c r="C24" t="s">
        <v>82</v>
      </c>
      <c r="D24" t="s">
        <v>83</v>
      </c>
    </row>
    <row r="25" spans="1:4" x14ac:dyDescent="0.3">
      <c r="A25">
        <v>330</v>
      </c>
      <c r="B25" t="s">
        <v>75</v>
      </c>
      <c r="C25" t="s">
        <v>84</v>
      </c>
      <c r="D25" t="s">
        <v>85</v>
      </c>
    </row>
    <row r="26" spans="1:4" x14ac:dyDescent="0.3">
      <c r="A26">
        <v>379</v>
      </c>
      <c r="B26" t="s">
        <v>86</v>
      </c>
      <c r="C26" t="s">
        <v>87</v>
      </c>
      <c r="D26" t="s">
        <v>88</v>
      </c>
    </row>
    <row r="27" spans="1:4" x14ac:dyDescent="0.3">
      <c r="A27">
        <v>380</v>
      </c>
      <c r="B27" t="s">
        <v>86</v>
      </c>
      <c r="C27" t="s">
        <v>89</v>
      </c>
      <c r="D27" t="s">
        <v>88</v>
      </c>
    </row>
    <row r="28" spans="1:4" x14ac:dyDescent="0.3">
      <c r="A28">
        <v>381</v>
      </c>
      <c r="B28" t="s">
        <v>86</v>
      </c>
      <c r="C28" t="s">
        <v>90</v>
      </c>
      <c r="D28" t="s">
        <v>91</v>
      </c>
    </row>
    <row r="29" spans="1:4" x14ac:dyDescent="0.3">
      <c r="A29">
        <v>382</v>
      </c>
      <c r="B29" t="s">
        <v>86</v>
      </c>
      <c r="C29" t="s">
        <v>92</v>
      </c>
      <c r="D29" t="s">
        <v>93</v>
      </c>
    </row>
    <row r="30" spans="1:4" x14ac:dyDescent="0.3">
      <c r="A30">
        <v>383</v>
      </c>
      <c r="B30" t="s">
        <v>86</v>
      </c>
      <c r="C30" t="s">
        <v>94</v>
      </c>
      <c r="D30" t="s">
        <v>95</v>
      </c>
    </row>
    <row r="31" spans="1:4" x14ac:dyDescent="0.3">
      <c r="A31">
        <v>384</v>
      </c>
      <c r="B31" t="s">
        <v>86</v>
      </c>
      <c r="C31" t="s">
        <v>96</v>
      </c>
      <c r="D31" t="s">
        <v>97</v>
      </c>
    </row>
    <row r="32" spans="1:4" x14ac:dyDescent="0.3">
      <c r="A32" s="6">
        <v>397</v>
      </c>
      <c r="B32" s="6" t="s">
        <v>98</v>
      </c>
      <c r="C32" s="6" t="s">
        <v>99</v>
      </c>
      <c r="D32" s="6" t="s">
        <v>100</v>
      </c>
    </row>
    <row r="33" spans="1:4" x14ac:dyDescent="0.3">
      <c r="A33" s="6">
        <v>398</v>
      </c>
      <c r="B33" s="6" t="s">
        <v>98</v>
      </c>
      <c r="C33" s="6" t="s">
        <v>101</v>
      </c>
      <c r="D33" s="6" t="s">
        <v>102</v>
      </c>
    </row>
    <row r="34" spans="1:4" x14ac:dyDescent="0.3">
      <c r="A34" s="6">
        <v>399</v>
      </c>
      <c r="B34" s="6" t="s">
        <v>98</v>
      </c>
      <c r="C34" s="6" t="s">
        <v>103</v>
      </c>
      <c r="D34" s="6" t="s">
        <v>104</v>
      </c>
    </row>
    <row r="35" spans="1:4" x14ac:dyDescent="0.3">
      <c r="A35" s="6">
        <v>400</v>
      </c>
      <c r="B35" s="6" t="s">
        <v>98</v>
      </c>
      <c r="C35" s="6" t="s">
        <v>105</v>
      </c>
      <c r="D35" s="6" t="s">
        <v>106</v>
      </c>
    </row>
    <row r="36" spans="1:4" x14ac:dyDescent="0.3">
      <c r="A36" s="6">
        <v>401</v>
      </c>
      <c r="B36" s="6" t="s">
        <v>98</v>
      </c>
      <c r="C36" s="6" t="s">
        <v>107</v>
      </c>
      <c r="D36" s="6" t="s">
        <v>108</v>
      </c>
    </row>
    <row r="37" spans="1:4" x14ac:dyDescent="0.3">
      <c r="A37" s="6">
        <v>402</v>
      </c>
      <c r="B37" s="6" t="s">
        <v>98</v>
      </c>
      <c r="C37" s="6" t="s">
        <v>109</v>
      </c>
      <c r="D37" s="6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5" sqref="A5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39"/>
  <sheetViews>
    <sheetView topLeftCell="A15" zoomScaleNormal="100" workbookViewId="0">
      <selection activeCell="J24" sqref="J2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349</v>
      </c>
      <c r="C2">
        <v>26.3</v>
      </c>
      <c r="D2">
        <f>ROUNDDOWN(_xlfn.RANK.AVG(C2,$C$2:$C$14,1),0)</f>
        <v>1</v>
      </c>
      <c r="E2">
        <f>101-D2</f>
        <v>100</v>
      </c>
      <c r="F2" t="str">
        <f>VLOOKUP(B2,Athlete!A:B,2,FALSE)</f>
        <v>HHH</v>
      </c>
    </row>
    <row r="3" spans="1:6" x14ac:dyDescent="0.3">
      <c r="A3" t="s">
        <v>5</v>
      </c>
      <c r="B3">
        <v>284</v>
      </c>
      <c r="C3">
        <v>27</v>
      </c>
      <c r="D3">
        <f t="shared" ref="D3:D14" si="0">ROUNDDOWN(_xlfn.RANK.AVG(C3,$C$2:$C$14,1),0)</f>
        <v>4</v>
      </c>
      <c r="E3">
        <f t="shared" ref="E3:E14" si="1">101-D3</f>
        <v>97</v>
      </c>
      <c r="F3" t="str">
        <f>VLOOKUP(B3,Athlete!A:B,2,FALSE)</f>
        <v>DMV</v>
      </c>
    </row>
    <row r="4" spans="1:6" x14ac:dyDescent="0.3">
      <c r="A4" t="s">
        <v>5</v>
      </c>
      <c r="B4">
        <v>308</v>
      </c>
      <c r="C4">
        <v>27</v>
      </c>
      <c r="D4">
        <f t="shared" si="0"/>
        <v>4</v>
      </c>
      <c r="E4">
        <f t="shared" si="1"/>
        <v>97</v>
      </c>
      <c r="F4" t="str">
        <f>VLOOKUP(B4,Athlete!A:B,2,FALSE)</f>
        <v>E&amp;E</v>
      </c>
    </row>
    <row r="5" spans="1:6" x14ac:dyDescent="0.3">
      <c r="A5" t="s">
        <v>5</v>
      </c>
      <c r="B5">
        <v>327</v>
      </c>
      <c r="C5">
        <v>27</v>
      </c>
      <c r="D5">
        <f t="shared" si="0"/>
        <v>4</v>
      </c>
      <c r="E5">
        <f t="shared" si="1"/>
        <v>97</v>
      </c>
      <c r="F5" t="str">
        <f>VLOOKUP(B5,Athlete!A:B,2,FALSE)</f>
        <v>GGAC</v>
      </c>
    </row>
    <row r="6" spans="1:6" x14ac:dyDescent="0.3">
      <c r="A6" t="s">
        <v>5</v>
      </c>
      <c r="B6">
        <v>398</v>
      </c>
      <c r="C6">
        <v>28</v>
      </c>
      <c r="D6">
        <f t="shared" si="0"/>
        <v>8</v>
      </c>
      <c r="E6">
        <f t="shared" si="1"/>
        <v>93</v>
      </c>
      <c r="F6" t="str">
        <f>VLOOKUP(B6,Athlete!A:B,2,FALSE)</f>
        <v>Waverley</v>
      </c>
    </row>
    <row r="7" spans="1:6" x14ac:dyDescent="0.3">
      <c r="A7" t="s">
        <v>5</v>
      </c>
      <c r="B7">
        <v>289</v>
      </c>
      <c r="C7">
        <v>29</v>
      </c>
      <c r="D7">
        <f t="shared" si="0"/>
        <v>10</v>
      </c>
      <c r="E7">
        <f t="shared" si="1"/>
        <v>91</v>
      </c>
      <c r="F7" t="str">
        <f>VLOOKUP(B7,Athlete!A:B,2,FALSE)</f>
        <v>DMV</v>
      </c>
    </row>
    <row r="8" spans="1:6" x14ac:dyDescent="0.3">
      <c r="A8" t="s">
        <v>5</v>
      </c>
      <c r="B8">
        <v>383</v>
      </c>
      <c r="C8">
        <v>29.2</v>
      </c>
      <c r="D8">
        <f t="shared" si="0"/>
        <v>11</v>
      </c>
      <c r="E8">
        <f t="shared" si="1"/>
        <v>90</v>
      </c>
      <c r="F8" t="str">
        <f>VLOOKUP(B8,Athlete!A:B,2,FALSE)</f>
        <v>SLH</v>
      </c>
    </row>
    <row r="9" spans="1:6" x14ac:dyDescent="0.3">
      <c r="A9" t="s">
        <v>5</v>
      </c>
      <c r="B9">
        <v>400</v>
      </c>
      <c r="C9">
        <v>26.7</v>
      </c>
      <c r="D9">
        <f t="shared" si="0"/>
        <v>2</v>
      </c>
      <c r="E9">
        <f t="shared" si="1"/>
        <v>99</v>
      </c>
      <c r="F9" t="str">
        <f>VLOOKUP(B9,Athlete!A:B,2,FALSE)</f>
        <v>Waverley</v>
      </c>
    </row>
    <row r="10" spans="1:6" x14ac:dyDescent="0.3">
      <c r="A10" t="s">
        <v>5</v>
      </c>
      <c r="B10">
        <v>350</v>
      </c>
      <c r="C10">
        <v>27.9</v>
      </c>
      <c r="D10">
        <f t="shared" si="0"/>
        <v>7</v>
      </c>
      <c r="E10">
        <f t="shared" si="1"/>
        <v>94</v>
      </c>
      <c r="F10" t="str">
        <f>VLOOKUP(B10,Athlete!A:B,2,FALSE)</f>
        <v>HHH</v>
      </c>
    </row>
    <row r="11" spans="1:6" x14ac:dyDescent="0.3">
      <c r="A11" t="s">
        <v>5</v>
      </c>
      <c r="B11">
        <v>329</v>
      </c>
      <c r="C11">
        <v>28.5</v>
      </c>
      <c r="D11">
        <f t="shared" si="0"/>
        <v>9</v>
      </c>
      <c r="E11">
        <f t="shared" si="1"/>
        <v>92</v>
      </c>
      <c r="F11" t="str">
        <f>VLOOKUP(B11,Athlete!A:B,2,FALSE)</f>
        <v>GGAC</v>
      </c>
    </row>
    <row r="12" spans="1:6" x14ac:dyDescent="0.3">
      <c r="A12" t="s">
        <v>5</v>
      </c>
      <c r="B12">
        <v>216</v>
      </c>
      <c r="C12">
        <v>27.3</v>
      </c>
      <c r="D12">
        <f t="shared" si="0"/>
        <v>6</v>
      </c>
      <c r="E12">
        <f t="shared" si="1"/>
        <v>95</v>
      </c>
      <c r="F12" t="str">
        <f>VLOOKUP(B12,Athlete!A:B,2,FALSE)</f>
        <v>CADAC</v>
      </c>
    </row>
    <row r="13" spans="1:6" x14ac:dyDescent="0.3">
      <c r="A13" t="s">
        <v>5</v>
      </c>
      <c r="B13">
        <v>305</v>
      </c>
      <c r="C13">
        <v>30</v>
      </c>
      <c r="D13">
        <f t="shared" si="0"/>
        <v>12</v>
      </c>
      <c r="E13">
        <f t="shared" si="1"/>
        <v>89</v>
      </c>
      <c r="F13" t="str">
        <f>VLOOKUP(B13,Athlete!A:B,2,FALSE)</f>
        <v>E&amp;E</v>
      </c>
    </row>
    <row r="14" spans="1:6" x14ac:dyDescent="0.3">
      <c r="A14" t="s">
        <v>5</v>
      </c>
      <c r="B14">
        <v>380</v>
      </c>
      <c r="C14">
        <v>31.6</v>
      </c>
      <c r="D14">
        <f t="shared" si="0"/>
        <v>13</v>
      </c>
      <c r="E14">
        <f t="shared" si="1"/>
        <v>88</v>
      </c>
      <c r="F14" t="str">
        <f>VLOOKUP(B14,Athlete!A:B,2,FALSE)</f>
        <v>SLH</v>
      </c>
    </row>
    <row r="16" spans="1:6" x14ac:dyDescent="0.3">
      <c r="A16" t="s">
        <v>6</v>
      </c>
      <c r="B16">
        <v>325</v>
      </c>
      <c r="C16">
        <v>57</v>
      </c>
      <c r="D16">
        <f>ROUNDDOWN(_xlfn.RANK.AVG(C16,$C$16:$C$28,1),0)</f>
        <v>1</v>
      </c>
      <c r="E16">
        <f>101-D16</f>
        <v>100</v>
      </c>
      <c r="F16" t="str">
        <f>VLOOKUP(B16,Athlete!A:B,2,FALSE)</f>
        <v>GGAC</v>
      </c>
    </row>
    <row r="17" spans="1:6" x14ac:dyDescent="0.3">
      <c r="A17" t="s">
        <v>6</v>
      </c>
      <c r="B17">
        <v>307</v>
      </c>
      <c r="C17">
        <v>58.1</v>
      </c>
      <c r="D17">
        <f t="shared" ref="D17:D28" si="2">ROUNDDOWN(_xlfn.RANK.AVG(C17,$C$16:$C$28,1),0)</f>
        <v>2</v>
      </c>
      <c r="E17">
        <f t="shared" ref="E17:E28" si="3">101-D17</f>
        <v>99</v>
      </c>
      <c r="F17" t="str">
        <f>VLOOKUP(B17,Athlete!A:B,2,FALSE)</f>
        <v>E&amp;E</v>
      </c>
    </row>
    <row r="18" spans="1:6" x14ac:dyDescent="0.3">
      <c r="A18" t="s">
        <v>6</v>
      </c>
      <c r="B18">
        <v>352</v>
      </c>
      <c r="C18">
        <v>58.9</v>
      </c>
      <c r="D18">
        <f t="shared" si="2"/>
        <v>4</v>
      </c>
      <c r="E18">
        <f t="shared" si="3"/>
        <v>97</v>
      </c>
      <c r="F18" t="str">
        <f>VLOOKUP(B18,Athlete!A:B,2,FALSE)</f>
        <v>HHH</v>
      </c>
    </row>
    <row r="19" spans="1:6" x14ac:dyDescent="0.3">
      <c r="A19" t="s">
        <v>6</v>
      </c>
      <c r="B19">
        <v>401</v>
      </c>
      <c r="C19">
        <v>64.400000000000006</v>
      </c>
      <c r="D19">
        <f t="shared" si="2"/>
        <v>9</v>
      </c>
      <c r="E19">
        <f t="shared" si="3"/>
        <v>92</v>
      </c>
      <c r="F19" t="str">
        <f>VLOOKUP(B19,Athlete!A:B,2,FALSE)</f>
        <v>Waverley</v>
      </c>
    </row>
    <row r="20" spans="1:6" x14ac:dyDescent="0.3">
      <c r="A20" t="s">
        <v>6</v>
      </c>
      <c r="B20">
        <v>353</v>
      </c>
      <c r="C20">
        <v>61.4</v>
      </c>
      <c r="D20">
        <f t="shared" si="2"/>
        <v>5</v>
      </c>
      <c r="E20">
        <f t="shared" si="3"/>
        <v>96</v>
      </c>
      <c r="F20" t="str">
        <f>VLOOKUP(B20,Athlete!A:B,2,FALSE)</f>
        <v>HHH</v>
      </c>
    </row>
    <row r="21" spans="1:6" x14ac:dyDescent="0.3">
      <c r="A21" t="s">
        <v>6</v>
      </c>
      <c r="B21">
        <v>379</v>
      </c>
      <c r="C21">
        <v>63.7</v>
      </c>
      <c r="D21">
        <f t="shared" si="2"/>
        <v>7</v>
      </c>
      <c r="E21">
        <f t="shared" si="3"/>
        <v>94</v>
      </c>
      <c r="F21" t="str">
        <f>VLOOKUP(B21,Athlete!A:B,2,FALSE)</f>
        <v>SLH</v>
      </c>
    </row>
    <row r="22" spans="1:6" x14ac:dyDescent="0.3">
      <c r="A22" t="s">
        <v>6</v>
      </c>
      <c r="B22">
        <v>402</v>
      </c>
      <c r="C22">
        <v>69</v>
      </c>
      <c r="D22">
        <f t="shared" si="2"/>
        <v>13</v>
      </c>
      <c r="E22">
        <f t="shared" si="3"/>
        <v>88</v>
      </c>
      <c r="F22" t="str">
        <f>VLOOKUP(B22,Athlete!A:B,2,FALSE)</f>
        <v>Waverley</v>
      </c>
    </row>
    <row r="23" spans="1:6" x14ac:dyDescent="0.3">
      <c r="A23" t="s">
        <v>6</v>
      </c>
      <c r="B23">
        <v>330</v>
      </c>
      <c r="C23">
        <v>58.3</v>
      </c>
      <c r="D23">
        <f t="shared" si="2"/>
        <v>3</v>
      </c>
      <c r="E23">
        <f t="shared" si="3"/>
        <v>98</v>
      </c>
      <c r="F23" t="str">
        <f>VLOOKUP(B23,Athlete!A:B,2,FALSE)</f>
        <v>GGAC</v>
      </c>
    </row>
    <row r="24" spans="1:6" x14ac:dyDescent="0.3">
      <c r="A24" t="s">
        <v>6</v>
      </c>
      <c r="B24">
        <v>287</v>
      </c>
      <c r="C24">
        <v>63.8</v>
      </c>
      <c r="D24">
        <f t="shared" si="2"/>
        <v>8</v>
      </c>
      <c r="E24">
        <f t="shared" si="3"/>
        <v>93</v>
      </c>
      <c r="F24" t="str">
        <f>VLOOKUP(B24,Athlete!A:B,2,FALSE)</f>
        <v>DMV</v>
      </c>
    </row>
    <row r="25" spans="1:6" x14ac:dyDescent="0.3">
      <c r="A25" t="s">
        <v>6</v>
      </c>
      <c r="B25">
        <v>303</v>
      </c>
      <c r="C25">
        <v>65.2</v>
      </c>
      <c r="D25">
        <f t="shared" si="2"/>
        <v>10</v>
      </c>
      <c r="E25">
        <f t="shared" si="3"/>
        <v>91</v>
      </c>
      <c r="F25" t="str">
        <f>VLOOKUP(B25,Athlete!A:B,2,FALSE)</f>
        <v>E&amp;E</v>
      </c>
    </row>
    <row r="26" spans="1:6" x14ac:dyDescent="0.3">
      <c r="A26" t="s">
        <v>6</v>
      </c>
      <c r="B26">
        <v>384</v>
      </c>
      <c r="C26">
        <v>62.7</v>
      </c>
      <c r="D26">
        <f t="shared" si="2"/>
        <v>6</v>
      </c>
      <c r="E26">
        <f t="shared" si="3"/>
        <v>95</v>
      </c>
      <c r="F26" t="str">
        <f>VLOOKUP(B26,Athlete!A:B,2,FALSE)</f>
        <v>SLH</v>
      </c>
    </row>
    <row r="27" spans="1:6" x14ac:dyDescent="0.3">
      <c r="A27" t="s">
        <v>6</v>
      </c>
      <c r="B27">
        <v>215</v>
      </c>
      <c r="C27">
        <v>65.5</v>
      </c>
      <c r="D27">
        <f t="shared" si="2"/>
        <v>11</v>
      </c>
      <c r="E27">
        <f t="shared" si="3"/>
        <v>90</v>
      </c>
      <c r="F27" t="str">
        <f>VLOOKUP(B27,Athlete!A:B,2,FALSE)</f>
        <v>CADAC</v>
      </c>
    </row>
    <row r="28" spans="1:6" x14ac:dyDescent="0.3">
      <c r="A28" t="s">
        <v>6</v>
      </c>
      <c r="B28">
        <v>285</v>
      </c>
      <c r="C28">
        <v>66.599999999999994</v>
      </c>
      <c r="D28">
        <f t="shared" si="2"/>
        <v>12</v>
      </c>
      <c r="E28">
        <f t="shared" si="3"/>
        <v>89</v>
      </c>
      <c r="F28" t="str">
        <f>VLOOKUP(B28,Athlete!A:B,2,FALSE)</f>
        <v>DMV</v>
      </c>
    </row>
    <row r="30" spans="1:6" x14ac:dyDescent="0.3">
      <c r="A30" t="s">
        <v>7</v>
      </c>
      <c r="B30">
        <v>397</v>
      </c>
      <c r="C30">
        <v>91.1</v>
      </c>
      <c r="D30">
        <f>ROUNDDOWN(_xlfn.RANK.AVG(C30,$C$30:$C$39,1),0)</f>
        <v>1</v>
      </c>
      <c r="E30">
        <f>101-D30</f>
        <v>100</v>
      </c>
      <c r="F30" t="str">
        <f>VLOOKUP(B30,Athlete!A:B,2,FALSE)</f>
        <v>Waverley</v>
      </c>
    </row>
    <row r="31" spans="1:6" x14ac:dyDescent="0.3">
      <c r="A31" t="s">
        <v>7</v>
      </c>
      <c r="B31">
        <v>328</v>
      </c>
      <c r="C31">
        <v>91.7</v>
      </c>
      <c r="D31">
        <f t="shared" ref="D31:D39" si="4">ROUNDDOWN(_xlfn.RANK.AVG(C31,$C$30:$C$39,1),0)</f>
        <v>2</v>
      </c>
      <c r="E31">
        <f t="shared" ref="E31:E39" si="5">101-D31</f>
        <v>99</v>
      </c>
      <c r="F31" t="str">
        <f>VLOOKUP(B31,Athlete!A:B,2,FALSE)</f>
        <v>GGAC</v>
      </c>
    </row>
    <row r="32" spans="1:6" x14ac:dyDescent="0.3">
      <c r="A32" t="s">
        <v>7</v>
      </c>
      <c r="B32">
        <v>286</v>
      </c>
      <c r="C32">
        <v>97.3</v>
      </c>
      <c r="D32">
        <f t="shared" si="4"/>
        <v>4</v>
      </c>
      <c r="E32">
        <f t="shared" si="5"/>
        <v>97</v>
      </c>
      <c r="F32" t="str">
        <f>VLOOKUP(B32,Athlete!A:B,2,FALSE)</f>
        <v>DMV</v>
      </c>
    </row>
    <row r="33" spans="1:6" x14ac:dyDescent="0.3">
      <c r="A33" t="s">
        <v>7</v>
      </c>
      <c r="B33">
        <v>306</v>
      </c>
      <c r="C33">
        <v>101.1</v>
      </c>
      <c r="D33">
        <f t="shared" si="4"/>
        <v>7</v>
      </c>
      <c r="E33">
        <f t="shared" si="5"/>
        <v>94</v>
      </c>
      <c r="F33" t="str">
        <f>VLOOKUP(B33,Athlete!A:B,2,FALSE)</f>
        <v>E&amp;E</v>
      </c>
    </row>
    <row r="34" spans="1:6" x14ac:dyDescent="0.3">
      <c r="A34" t="s">
        <v>7</v>
      </c>
      <c r="B34">
        <v>381</v>
      </c>
      <c r="C34">
        <v>95.9</v>
      </c>
      <c r="D34">
        <f t="shared" si="4"/>
        <v>3</v>
      </c>
      <c r="E34">
        <f t="shared" si="5"/>
        <v>98</v>
      </c>
      <c r="F34" t="str">
        <f>VLOOKUP(B34,Athlete!A:B,2,FALSE)</f>
        <v>SLH</v>
      </c>
    </row>
    <row r="35" spans="1:6" x14ac:dyDescent="0.3">
      <c r="A35" t="s">
        <v>7</v>
      </c>
      <c r="B35">
        <v>304</v>
      </c>
      <c r="C35">
        <v>102.6</v>
      </c>
      <c r="D35">
        <f t="shared" si="4"/>
        <v>8</v>
      </c>
      <c r="E35">
        <f t="shared" si="5"/>
        <v>93</v>
      </c>
      <c r="F35" t="str">
        <f>VLOOKUP(B35,Athlete!A:B,2,FALSE)</f>
        <v>E&amp;E</v>
      </c>
    </row>
    <row r="36" spans="1:6" x14ac:dyDescent="0.3">
      <c r="A36" t="s">
        <v>7</v>
      </c>
      <c r="B36">
        <v>326</v>
      </c>
      <c r="C36">
        <v>104.8</v>
      </c>
      <c r="D36">
        <f t="shared" si="4"/>
        <v>9</v>
      </c>
      <c r="E36">
        <f t="shared" si="5"/>
        <v>92</v>
      </c>
      <c r="F36" t="str">
        <f>VLOOKUP(B36,Athlete!A:B,2,FALSE)</f>
        <v>GGAC</v>
      </c>
    </row>
    <row r="37" spans="1:6" x14ac:dyDescent="0.3">
      <c r="A37" t="s">
        <v>7</v>
      </c>
      <c r="B37">
        <v>399</v>
      </c>
      <c r="C37">
        <v>99.7</v>
      </c>
      <c r="D37">
        <f t="shared" si="4"/>
        <v>5</v>
      </c>
      <c r="E37">
        <f t="shared" si="5"/>
        <v>96</v>
      </c>
      <c r="F37" t="str">
        <f>VLOOKUP(B37,Athlete!A:B,2,FALSE)</f>
        <v>Waverley</v>
      </c>
    </row>
    <row r="38" spans="1:6" x14ac:dyDescent="0.3">
      <c r="A38" t="s">
        <v>7</v>
      </c>
      <c r="B38">
        <v>382</v>
      </c>
      <c r="C38">
        <v>100.3</v>
      </c>
      <c r="D38">
        <f t="shared" si="4"/>
        <v>6</v>
      </c>
      <c r="E38">
        <f t="shared" si="5"/>
        <v>95</v>
      </c>
      <c r="F38" t="str">
        <f>VLOOKUP(B38,Athlete!A:B,2,FALSE)</f>
        <v>SLH</v>
      </c>
    </row>
    <row r="39" spans="1:6" x14ac:dyDescent="0.3">
      <c r="A39" t="s">
        <v>7</v>
      </c>
      <c r="B39">
        <v>288</v>
      </c>
      <c r="C39">
        <v>106</v>
      </c>
      <c r="D39">
        <f t="shared" si="4"/>
        <v>10</v>
      </c>
      <c r="E39">
        <f t="shared" si="5"/>
        <v>91</v>
      </c>
      <c r="F39" t="str">
        <f>VLOOKUP(B39,Athlete!A:B,2,FALSE)</f>
        <v>DMV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41"/>
  <sheetViews>
    <sheetView workbookViewId="0">
      <selection activeCell="D41" sqref="D41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398</v>
      </c>
      <c r="C2">
        <v>74</v>
      </c>
      <c r="D2">
        <f t="shared" ref="D2:D8" si="0">ROUNDDOWN(_xlfn.RANK.AVG(C2,$C$2:$C$8,0),0)</f>
        <v>3</v>
      </c>
      <c r="E2">
        <f>101-D2</f>
        <v>98</v>
      </c>
      <c r="F2" t="str">
        <f>VLOOKUP(B2,Athlete!A:B,2,FALSE)</f>
        <v>Waverley</v>
      </c>
    </row>
    <row r="3" spans="1:6" x14ac:dyDescent="0.3">
      <c r="A3" t="s">
        <v>18</v>
      </c>
      <c r="B3">
        <v>381</v>
      </c>
      <c r="C3">
        <v>61</v>
      </c>
      <c r="D3">
        <f t="shared" si="0"/>
        <v>7</v>
      </c>
      <c r="E3">
        <f t="shared" ref="E3:E5" si="1">101-D3</f>
        <v>94</v>
      </c>
      <c r="F3" t="str">
        <f>VLOOKUP(B3,Athlete!A:B,2,FALSE)</f>
        <v>SLH</v>
      </c>
    </row>
    <row r="4" spans="1:6" x14ac:dyDescent="0.3">
      <c r="A4" t="s">
        <v>18</v>
      </c>
      <c r="B4">
        <v>215</v>
      </c>
      <c r="C4">
        <v>71</v>
      </c>
      <c r="D4">
        <f t="shared" si="0"/>
        <v>4</v>
      </c>
      <c r="E4">
        <f t="shared" si="1"/>
        <v>97</v>
      </c>
      <c r="F4" t="str">
        <f>VLOOKUP(B4,Athlete!A:B,2,FALSE)</f>
        <v>CADAC</v>
      </c>
    </row>
    <row r="5" spans="1:6" x14ac:dyDescent="0.3">
      <c r="A5" t="s">
        <v>18</v>
      </c>
      <c r="B5">
        <v>327</v>
      </c>
      <c r="C5">
        <v>78</v>
      </c>
      <c r="D5">
        <f t="shared" si="0"/>
        <v>1</v>
      </c>
      <c r="E5">
        <f t="shared" si="1"/>
        <v>100</v>
      </c>
      <c r="F5" t="str">
        <f>VLOOKUP(B5,Athlete!A:B,2,FALSE)</f>
        <v>GGAC</v>
      </c>
    </row>
    <row r="6" spans="1:6" x14ac:dyDescent="0.3">
      <c r="A6" t="s">
        <v>18</v>
      </c>
      <c r="B6">
        <v>304</v>
      </c>
      <c r="C6">
        <v>71</v>
      </c>
      <c r="D6">
        <f t="shared" si="0"/>
        <v>4</v>
      </c>
      <c r="E6">
        <f>101-D6</f>
        <v>97</v>
      </c>
      <c r="F6" t="str">
        <f>VLOOKUP(B6,Athlete!A:B,2,FALSE)</f>
        <v>E&amp;E</v>
      </c>
    </row>
    <row r="7" spans="1:6" x14ac:dyDescent="0.3">
      <c r="A7" t="s">
        <v>18</v>
      </c>
      <c r="B7">
        <v>286</v>
      </c>
      <c r="C7">
        <v>75</v>
      </c>
      <c r="D7">
        <f t="shared" si="0"/>
        <v>2</v>
      </c>
      <c r="E7">
        <f>101-D7</f>
        <v>99</v>
      </c>
      <c r="F7" t="str">
        <f>VLOOKUP(B7,Athlete!A:B,2,FALSE)</f>
        <v>DMV</v>
      </c>
    </row>
    <row r="8" spans="1:6" x14ac:dyDescent="0.3">
      <c r="A8" t="s">
        <v>18</v>
      </c>
      <c r="B8">
        <v>349</v>
      </c>
      <c r="C8">
        <v>65</v>
      </c>
      <c r="D8">
        <f t="shared" si="0"/>
        <v>6</v>
      </c>
      <c r="E8">
        <f>101-D8</f>
        <v>95</v>
      </c>
      <c r="F8" t="str">
        <f>VLOOKUP(B8,Athlete!A:B,2,FALSE)</f>
        <v>HHH</v>
      </c>
    </row>
    <row r="10" spans="1:6" x14ac:dyDescent="0.3">
      <c r="A10" t="s">
        <v>16</v>
      </c>
      <c r="B10">
        <v>400</v>
      </c>
      <c r="C10">
        <v>53</v>
      </c>
      <c r="D10">
        <f t="shared" ref="D10:D22" si="2">ROUNDDOWN(_xlfn.RANK.AVG(C10,$C$10:$C$22,0),0)</f>
        <v>1</v>
      </c>
      <c r="E10">
        <f t="shared" ref="E10:E22" si="3">101-D10</f>
        <v>100</v>
      </c>
      <c r="F10" t="str">
        <f>VLOOKUP(B10,Athlete!A:B,2,FALSE)</f>
        <v>Waverley</v>
      </c>
    </row>
    <row r="11" spans="1:6" x14ac:dyDescent="0.3">
      <c r="A11" t="s">
        <v>16</v>
      </c>
      <c r="B11">
        <v>330</v>
      </c>
      <c r="C11">
        <v>51</v>
      </c>
      <c r="D11">
        <f t="shared" si="2"/>
        <v>2</v>
      </c>
      <c r="E11">
        <f t="shared" si="3"/>
        <v>99</v>
      </c>
      <c r="F11" t="str">
        <f>VLOOKUP(B11,Athlete!A:B,2,FALSE)</f>
        <v>GGAC</v>
      </c>
    </row>
    <row r="12" spans="1:6" x14ac:dyDescent="0.3">
      <c r="A12" t="s">
        <v>16</v>
      </c>
      <c r="B12">
        <v>285</v>
      </c>
      <c r="C12">
        <v>44</v>
      </c>
      <c r="D12">
        <f t="shared" si="2"/>
        <v>6</v>
      </c>
      <c r="E12">
        <f t="shared" si="3"/>
        <v>95</v>
      </c>
      <c r="F12" t="str">
        <f>VLOOKUP(B12,Athlete!A:B,2,FALSE)</f>
        <v>DMV</v>
      </c>
    </row>
    <row r="13" spans="1:6" x14ac:dyDescent="0.3">
      <c r="A13" t="s">
        <v>16</v>
      </c>
      <c r="B13">
        <v>289</v>
      </c>
      <c r="C13">
        <v>43</v>
      </c>
      <c r="D13">
        <f t="shared" si="2"/>
        <v>7</v>
      </c>
      <c r="E13">
        <f t="shared" si="3"/>
        <v>94</v>
      </c>
      <c r="F13" t="str">
        <f>VLOOKUP(B13,Athlete!A:B,2,FALSE)</f>
        <v>DMV</v>
      </c>
    </row>
    <row r="14" spans="1:6" x14ac:dyDescent="0.3">
      <c r="A14" t="s">
        <v>16</v>
      </c>
      <c r="B14">
        <v>383</v>
      </c>
      <c r="C14">
        <v>39</v>
      </c>
      <c r="D14">
        <f t="shared" si="2"/>
        <v>9</v>
      </c>
      <c r="E14">
        <f t="shared" si="3"/>
        <v>92</v>
      </c>
      <c r="F14" t="str">
        <f>VLOOKUP(B14,Athlete!A:B,2,FALSE)</f>
        <v>SLH</v>
      </c>
    </row>
    <row r="15" spans="1:6" x14ac:dyDescent="0.3">
      <c r="A15" t="s">
        <v>16</v>
      </c>
      <c r="B15">
        <v>216</v>
      </c>
      <c r="C15">
        <v>46</v>
      </c>
      <c r="D15">
        <f t="shared" si="2"/>
        <v>4</v>
      </c>
      <c r="E15">
        <f t="shared" si="3"/>
        <v>97</v>
      </c>
      <c r="F15" t="str">
        <f>VLOOKUP(B15,Athlete!A:B,2,FALSE)</f>
        <v>CADAC</v>
      </c>
    </row>
    <row r="16" spans="1:6" x14ac:dyDescent="0.3">
      <c r="A16" t="s">
        <v>16</v>
      </c>
      <c r="B16">
        <v>352</v>
      </c>
      <c r="C16">
        <v>41</v>
      </c>
      <c r="D16">
        <f t="shared" si="2"/>
        <v>8</v>
      </c>
      <c r="E16">
        <f t="shared" si="3"/>
        <v>93</v>
      </c>
      <c r="F16" t="str">
        <f>VLOOKUP(B16,Athlete!A:B,2,FALSE)</f>
        <v>HHH</v>
      </c>
    </row>
    <row r="17" spans="1:6" x14ac:dyDescent="0.3">
      <c r="A17" t="s">
        <v>16</v>
      </c>
      <c r="B17">
        <v>303</v>
      </c>
      <c r="C17">
        <v>38</v>
      </c>
      <c r="D17">
        <f t="shared" si="2"/>
        <v>10</v>
      </c>
      <c r="E17">
        <f t="shared" si="3"/>
        <v>91</v>
      </c>
      <c r="F17" t="str">
        <f>VLOOKUP(B17,Athlete!A:B,2,FALSE)</f>
        <v>E&amp;E</v>
      </c>
    </row>
    <row r="18" spans="1:6" x14ac:dyDescent="0.3">
      <c r="A18" t="s">
        <v>16</v>
      </c>
      <c r="B18">
        <v>353</v>
      </c>
      <c r="C18">
        <v>49</v>
      </c>
      <c r="D18">
        <f t="shared" si="2"/>
        <v>3</v>
      </c>
      <c r="E18">
        <f t="shared" si="3"/>
        <v>98</v>
      </c>
      <c r="F18" t="str">
        <f>VLOOKUP(B18,Athlete!A:B,2,FALSE)</f>
        <v>HHH</v>
      </c>
    </row>
    <row r="19" spans="1:6" x14ac:dyDescent="0.3">
      <c r="A19" t="s">
        <v>16</v>
      </c>
      <c r="B19">
        <v>401</v>
      </c>
      <c r="C19">
        <v>32</v>
      </c>
      <c r="D19">
        <f t="shared" si="2"/>
        <v>11</v>
      </c>
      <c r="E19">
        <f t="shared" si="3"/>
        <v>90</v>
      </c>
      <c r="F19" t="str">
        <f>VLOOKUP(B19,Athlete!A:B,2,FALSE)</f>
        <v>Waverley</v>
      </c>
    </row>
    <row r="20" spans="1:6" x14ac:dyDescent="0.3">
      <c r="A20" t="s">
        <v>16</v>
      </c>
      <c r="B20">
        <v>380</v>
      </c>
      <c r="C20">
        <v>25</v>
      </c>
      <c r="D20">
        <f t="shared" si="2"/>
        <v>13</v>
      </c>
      <c r="E20">
        <f t="shared" si="3"/>
        <v>88</v>
      </c>
      <c r="F20" t="str">
        <f>VLOOKUP(B20,Athlete!A:B,2,FALSE)</f>
        <v>SLH</v>
      </c>
    </row>
    <row r="21" spans="1:6" x14ac:dyDescent="0.3">
      <c r="A21" t="s">
        <v>16</v>
      </c>
      <c r="B21">
        <v>305</v>
      </c>
      <c r="C21">
        <v>28</v>
      </c>
      <c r="D21">
        <f t="shared" si="2"/>
        <v>12</v>
      </c>
      <c r="E21">
        <f t="shared" si="3"/>
        <v>89</v>
      </c>
      <c r="F21" t="str">
        <f>VLOOKUP(B21,Athlete!A:B,2,FALSE)</f>
        <v>E&amp;E</v>
      </c>
    </row>
    <row r="22" spans="1:6" x14ac:dyDescent="0.3">
      <c r="A22" t="s">
        <v>16</v>
      </c>
      <c r="B22">
        <v>326</v>
      </c>
      <c r="C22">
        <v>45</v>
      </c>
      <c r="D22">
        <f t="shared" si="2"/>
        <v>5</v>
      </c>
      <c r="E22">
        <f t="shared" si="3"/>
        <v>96</v>
      </c>
      <c r="F22" t="str">
        <f>VLOOKUP(B22,Athlete!A:B,2,FALSE)</f>
        <v>GGAC</v>
      </c>
    </row>
    <row r="24" spans="1:6" x14ac:dyDescent="0.3">
      <c r="A24" t="s">
        <v>19</v>
      </c>
      <c r="B24">
        <v>402</v>
      </c>
      <c r="C24">
        <v>189</v>
      </c>
      <c r="D24">
        <f t="shared" ref="D24:D29" si="4">ROUNDDOWN(_xlfn.RANK.AVG(C24,$C$24:$C$29,0),0)</f>
        <v>3</v>
      </c>
      <c r="E24">
        <f t="shared" ref="E24:E29" si="5">101-D24</f>
        <v>98</v>
      </c>
      <c r="F24" t="str">
        <f>VLOOKUP(B24,Athlete!A:B,2,FALSE)</f>
        <v>Waverley</v>
      </c>
    </row>
    <row r="25" spans="1:6" x14ac:dyDescent="0.3">
      <c r="A25" t="s">
        <v>19</v>
      </c>
      <c r="B25">
        <v>329</v>
      </c>
      <c r="C25">
        <v>194</v>
      </c>
      <c r="D25">
        <f t="shared" si="4"/>
        <v>2</v>
      </c>
      <c r="E25">
        <f t="shared" si="5"/>
        <v>99</v>
      </c>
      <c r="F25" t="str">
        <f>VLOOKUP(B25,Athlete!A:B,2,FALSE)</f>
        <v>GGAC</v>
      </c>
    </row>
    <row r="26" spans="1:6" x14ac:dyDescent="0.3">
      <c r="A26" t="s">
        <v>19</v>
      </c>
      <c r="B26">
        <v>308</v>
      </c>
      <c r="C26">
        <v>198</v>
      </c>
      <c r="D26">
        <f t="shared" si="4"/>
        <v>1</v>
      </c>
      <c r="E26">
        <f t="shared" si="5"/>
        <v>100</v>
      </c>
      <c r="F26" t="str">
        <f>VLOOKUP(B26,Athlete!A:B,2,FALSE)</f>
        <v>E&amp;E</v>
      </c>
    </row>
    <row r="27" spans="1:6" x14ac:dyDescent="0.3">
      <c r="A27" t="s">
        <v>19</v>
      </c>
      <c r="B27">
        <v>350</v>
      </c>
      <c r="C27">
        <v>188</v>
      </c>
      <c r="D27">
        <f t="shared" si="4"/>
        <v>4</v>
      </c>
      <c r="E27">
        <f t="shared" si="5"/>
        <v>97</v>
      </c>
      <c r="F27" t="str">
        <f>VLOOKUP(B27,Athlete!A:B,2,FALSE)</f>
        <v>HHH</v>
      </c>
    </row>
    <row r="28" spans="1:6" x14ac:dyDescent="0.3">
      <c r="A28" t="s">
        <v>19</v>
      </c>
      <c r="B28">
        <v>287</v>
      </c>
      <c r="C28">
        <v>164</v>
      </c>
      <c r="D28">
        <f t="shared" si="4"/>
        <v>6</v>
      </c>
      <c r="E28">
        <f t="shared" si="5"/>
        <v>95</v>
      </c>
      <c r="F28" t="str">
        <f>VLOOKUP(B28,Athlete!A:B,2,FALSE)</f>
        <v>DMV</v>
      </c>
    </row>
    <row r="29" spans="1:6" x14ac:dyDescent="0.3">
      <c r="A29" t="s">
        <v>19</v>
      </c>
      <c r="B29">
        <v>382</v>
      </c>
      <c r="C29">
        <v>182</v>
      </c>
      <c r="D29">
        <f t="shared" si="4"/>
        <v>5</v>
      </c>
      <c r="E29">
        <f t="shared" si="5"/>
        <v>96</v>
      </c>
      <c r="F29" t="str">
        <f>VLOOKUP(B29,Athlete!A:B,2,FALSE)</f>
        <v>SLH</v>
      </c>
    </row>
    <row r="31" spans="1:6" x14ac:dyDescent="0.3">
      <c r="A31" t="s">
        <v>17</v>
      </c>
      <c r="B31">
        <v>284</v>
      </c>
      <c r="C31">
        <v>568</v>
      </c>
      <c r="D31">
        <f>ROUNDDOWN(_xlfn.RANK.AVG(C31,$C$31:$C$35,0),0)</f>
        <v>2</v>
      </c>
      <c r="E31">
        <f>101-D31</f>
        <v>99</v>
      </c>
      <c r="F31" t="str">
        <f>VLOOKUP(B31,Athlete!A:B,2,FALSE)</f>
        <v>DMV</v>
      </c>
    </row>
    <row r="32" spans="1:6" x14ac:dyDescent="0.3">
      <c r="A32" t="s">
        <v>17</v>
      </c>
      <c r="B32">
        <v>384</v>
      </c>
      <c r="C32">
        <v>466</v>
      </c>
      <c r="D32">
        <f>ROUNDDOWN(_xlfn.RANK.AVG(C32,$C$31:$C$35,0),0)</f>
        <v>5</v>
      </c>
      <c r="E32">
        <f>101-D32</f>
        <v>96</v>
      </c>
      <c r="F32" t="str">
        <f>VLOOKUP(B32,Athlete!A:B,2,FALSE)</f>
        <v>SLH</v>
      </c>
    </row>
    <row r="33" spans="1:6" x14ac:dyDescent="0.3">
      <c r="A33" t="s">
        <v>17</v>
      </c>
      <c r="B33">
        <v>399</v>
      </c>
      <c r="C33">
        <v>472</v>
      </c>
      <c r="D33">
        <f>ROUNDDOWN(_xlfn.RANK.AVG(C33,$C$31:$C$35,0),0)</f>
        <v>4</v>
      </c>
      <c r="E33">
        <f>101-D33</f>
        <v>97</v>
      </c>
      <c r="F33" t="str">
        <f>VLOOKUP(B33,Athlete!A:B,2,FALSE)</f>
        <v>Waverley</v>
      </c>
    </row>
    <row r="34" spans="1:6" x14ac:dyDescent="0.3">
      <c r="A34" t="s">
        <v>17</v>
      </c>
      <c r="B34">
        <v>328</v>
      </c>
      <c r="C34">
        <v>568</v>
      </c>
      <c r="D34">
        <f>ROUNDDOWN(_xlfn.RANK.AVG(C34,$C$31:$C$35,0),0)</f>
        <v>2</v>
      </c>
      <c r="E34">
        <f>101-D34</f>
        <v>99</v>
      </c>
      <c r="F34" t="str">
        <f>VLOOKUP(B34,Athlete!A:B,2,FALSE)</f>
        <v>GGAC</v>
      </c>
    </row>
    <row r="35" spans="1:6" x14ac:dyDescent="0.3">
      <c r="A35" t="s">
        <v>17</v>
      </c>
      <c r="B35">
        <v>307</v>
      </c>
      <c r="C35">
        <v>598</v>
      </c>
      <c r="D35">
        <f>ROUNDDOWN(_xlfn.RANK.AVG(C35,$C$31:$C$35,0),0)</f>
        <v>1</v>
      </c>
      <c r="E35">
        <f>101-D35</f>
        <v>100</v>
      </c>
      <c r="F35" t="str">
        <f>VLOOKUP(B35,Athlete!A:B,2,FALSE)</f>
        <v>E&amp;E</v>
      </c>
    </row>
    <row r="37" spans="1:6" x14ac:dyDescent="0.3">
      <c r="A37" t="s">
        <v>8</v>
      </c>
      <c r="B37">
        <v>397</v>
      </c>
      <c r="C37">
        <v>6.97</v>
      </c>
      <c r="D37">
        <f>ROUNDDOWN(_xlfn.RANK.AVG(C37,$C$37:$C$41,0),0)</f>
        <v>2</v>
      </c>
      <c r="E37">
        <f>101-D37</f>
        <v>99</v>
      </c>
      <c r="F37" t="str">
        <f>VLOOKUP(B37,Athlete!A:B,2,FALSE)</f>
        <v>Waverley</v>
      </c>
    </row>
    <row r="38" spans="1:6" x14ac:dyDescent="0.3">
      <c r="A38" t="s">
        <v>8</v>
      </c>
      <c r="B38">
        <v>325</v>
      </c>
      <c r="C38">
        <v>9.7100000000000009</v>
      </c>
      <c r="D38">
        <f>ROUNDDOWN(_xlfn.RANK.AVG(C38,$C$37:$C$41,0),0)</f>
        <v>1</v>
      </c>
      <c r="E38">
        <f>101-D38</f>
        <v>100</v>
      </c>
      <c r="F38" t="str">
        <f>VLOOKUP(B38,Athlete!A:B,2,FALSE)</f>
        <v>GGAC</v>
      </c>
    </row>
    <row r="39" spans="1:6" x14ac:dyDescent="0.3">
      <c r="A39" t="s">
        <v>8</v>
      </c>
      <c r="B39">
        <v>379</v>
      </c>
      <c r="C39">
        <v>4.04</v>
      </c>
      <c r="D39">
        <f>ROUNDDOWN(_xlfn.RANK.AVG(C39,$C$37:$C$41,0),0)</f>
        <v>5</v>
      </c>
      <c r="E39">
        <f>101-D39</f>
        <v>96</v>
      </c>
      <c r="F39" t="str">
        <f>VLOOKUP(B39,Athlete!A:B,2,FALSE)</f>
        <v>SLH</v>
      </c>
    </row>
    <row r="40" spans="1:6" x14ac:dyDescent="0.3">
      <c r="A40" t="s">
        <v>8</v>
      </c>
      <c r="B40">
        <v>288</v>
      </c>
      <c r="C40">
        <v>5.35</v>
      </c>
      <c r="D40">
        <f>ROUNDDOWN(_xlfn.RANK.AVG(C40,$C$37:$C$41,0),0)</f>
        <v>4</v>
      </c>
      <c r="E40">
        <f>101-D40</f>
        <v>97</v>
      </c>
      <c r="F40" t="str">
        <f>VLOOKUP(B40,Athlete!A:B,2,FALSE)</f>
        <v>DMV</v>
      </c>
    </row>
    <row r="41" spans="1:6" x14ac:dyDescent="0.3">
      <c r="A41" t="s">
        <v>8</v>
      </c>
      <c r="B41">
        <v>306</v>
      </c>
      <c r="C41">
        <v>5.8</v>
      </c>
      <c r="D41">
        <f>ROUNDDOWN(_xlfn.RANK.AVG(C41,$C$37:$C$41,0),0)</f>
        <v>3</v>
      </c>
      <c r="E41">
        <f>101-D41</f>
        <v>98</v>
      </c>
      <c r="F41" t="str">
        <f>VLOOKUP(B41,Athlete!A:B,2,FALSE)</f>
        <v>E&amp;E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14"/>
  <sheetViews>
    <sheetView workbookViewId="0">
      <selection activeCell="A16" sqref="A16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397</v>
      </c>
      <c r="C2" t="str">
        <f>VLOOKUP(B2,Athlete!A:B,2,FALSE)</f>
        <v>Waverley</v>
      </c>
      <c r="D2">
        <v>126.9</v>
      </c>
      <c r="E2">
        <f>ROUNDDOWN(_xlfn.RANK.AVG(D2,$D$2:$D$6,1),0)</f>
        <v>1</v>
      </c>
      <c r="F2">
        <f>101-E2</f>
        <v>100</v>
      </c>
    </row>
    <row r="3" spans="1:6" x14ac:dyDescent="0.3">
      <c r="A3" t="s">
        <v>21</v>
      </c>
      <c r="B3">
        <v>325</v>
      </c>
      <c r="C3" t="str">
        <f>VLOOKUP(B3,Athlete!A:B,2,FALSE)</f>
        <v>GGAC</v>
      </c>
      <c r="D3">
        <v>130.69999999999999</v>
      </c>
      <c r="E3">
        <f t="shared" ref="E3:E6" si="0">ROUNDDOWN(_xlfn.RANK.AVG(D3,$D$2:$D$6,1),0)</f>
        <v>3</v>
      </c>
      <c r="F3">
        <f t="shared" ref="F3:F6" si="1">101-E3</f>
        <v>98</v>
      </c>
    </row>
    <row r="4" spans="1:6" x14ac:dyDescent="0.3">
      <c r="A4" t="s">
        <v>21</v>
      </c>
      <c r="B4">
        <v>288</v>
      </c>
      <c r="C4" t="str">
        <f>VLOOKUP(B4,Athlete!A:B,2,FALSE)</f>
        <v>DMV</v>
      </c>
      <c r="D4">
        <v>131.5</v>
      </c>
      <c r="E4">
        <f t="shared" si="0"/>
        <v>4</v>
      </c>
      <c r="F4">
        <f t="shared" si="1"/>
        <v>97</v>
      </c>
    </row>
    <row r="5" spans="1:6" x14ac:dyDescent="0.3">
      <c r="A5" t="s">
        <v>21</v>
      </c>
      <c r="B5">
        <v>307</v>
      </c>
      <c r="C5" t="str">
        <f>VLOOKUP(B5,Athlete!A:B,2,FALSE)</f>
        <v>E&amp;E</v>
      </c>
      <c r="D5">
        <v>130.4</v>
      </c>
      <c r="E5">
        <f t="shared" si="0"/>
        <v>2</v>
      </c>
      <c r="F5">
        <f t="shared" si="1"/>
        <v>99</v>
      </c>
    </row>
    <row r="6" spans="1:6" x14ac:dyDescent="0.3">
      <c r="A6" t="s">
        <v>21</v>
      </c>
      <c r="B6">
        <v>381</v>
      </c>
      <c r="C6" t="str">
        <f>VLOOKUP(B6,Athlete!A:B,2,FALSE)</f>
        <v>SLH</v>
      </c>
      <c r="D6">
        <v>139</v>
      </c>
      <c r="E6">
        <f t="shared" si="0"/>
        <v>5</v>
      </c>
      <c r="F6">
        <f t="shared" si="1"/>
        <v>96</v>
      </c>
    </row>
    <row r="8" spans="1:6" x14ac:dyDescent="0.3">
      <c r="A8" t="s">
        <v>20</v>
      </c>
      <c r="B8">
        <v>286</v>
      </c>
      <c r="C8" t="str">
        <f>VLOOKUP(B8,Athlete!A:B,2,FALSE)</f>
        <v>DMV</v>
      </c>
      <c r="D8">
        <v>118</v>
      </c>
      <c r="E8">
        <f>ROUNDDOWN(_xlfn.RANK.AVG(D8,$D$8:$D$14,1),0)</f>
        <v>3</v>
      </c>
      <c r="F8">
        <f>101-E8</f>
        <v>98</v>
      </c>
    </row>
    <row r="9" spans="1:6" x14ac:dyDescent="0.3">
      <c r="A9" t="s">
        <v>20</v>
      </c>
      <c r="B9">
        <v>353</v>
      </c>
      <c r="C9" t="str">
        <f>VLOOKUP(B9,Athlete!A:B,2,FALSE)</f>
        <v>HHH</v>
      </c>
      <c r="D9">
        <v>121.2</v>
      </c>
      <c r="E9">
        <f t="shared" ref="E9:E14" si="2">ROUNDDOWN(_xlfn.RANK.AVG(D9,$D$8:$D$14,1),0)</f>
        <v>5</v>
      </c>
      <c r="F9">
        <f t="shared" ref="F9:F14" si="3">101-E9</f>
        <v>96</v>
      </c>
    </row>
    <row r="10" spans="1:6" x14ac:dyDescent="0.3">
      <c r="A10" t="s">
        <v>20</v>
      </c>
      <c r="B10">
        <v>381</v>
      </c>
      <c r="C10" t="str">
        <f>VLOOKUP(B10,Athlete!A:B,2,FALSE)</f>
        <v>SLH</v>
      </c>
      <c r="D10">
        <v>121.9</v>
      </c>
      <c r="E10">
        <f t="shared" si="2"/>
        <v>6</v>
      </c>
      <c r="F10">
        <f t="shared" si="3"/>
        <v>95</v>
      </c>
    </row>
    <row r="11" spans="1:6" x14ac:dyDescent="0.3">
      <c r="A11" t="s">
        <v>20</v>
      </c>
      <c r="B11">
        <v>327</v>
      </c>
      <c r="C11" t="str">
        <f>VLOOKUP(B11,Athlete!A:B,2,FALSE)</f>
        <v>GGAC</v>
      </c>
      <c r="D11">
        <v>114.4</v>
      </c>
      <c r="E11">
        <f t="shared" si="2"/>
        <v>1</v>
      </c>
      <c r="F11">
        <f t="shared" si="3"/>
        <v>100</v>
      </c>
    </row>
    <row r="12" spans="1:6" x14ac:dyDescent="0.3">
      <c r="A12" t="s">
        <v>20</v>
      </c>
      <c r="B12">
        <v>308</v>
      </c>
      <c r="C12" t="str">
        <f>VLOOKUP(B12,Athlete!A:B,2,FALSE)</f>
        <v>E&amp;E</v>
      </c>
      <c r="D12">
        <v>114.6</v>
      </c>
      <c r="E12">
        <f t="shared" si="2"/>
        <v>2</v>
      </c>
      <c r="F12">
        <f t="shared" si="3"/>
        <v>99</v>
      </c>
    </row>
    <row r="13" spans="1:6" x14ac:dyDescent="0.3">
      <c r="A13" t="s">
        <v>20</v>
      </c>
      <c r="B13">
        <v>401</v>
      </c>
      <c r="C13" t="str">
        <f>VLOOKUP(B13,Athlete!A:B,2,FALSE)</f>
        <v>Waverley</v>
      </c>
      <c r="D13">
        <v>120</v>
      </c>
      <c r="E13">
        <f t="shared" si="2"/>
        <v>4</v>
      </c>
      <c r="F13">
        <f t="shared" si="3"/>
        <v>97</v>
      </c>
    </row>
    <row r="14" spans="1:6" x14ac:dyDescent="0.3">
      <c r="A14" t="s">
        <v>20</v>
      </c>
      <c r="B14">
        <v>216</v>
      </c>
      <c r="C14" t="str">
        <f>VLOOKUP(B14,Athlete!A:B,2,FALSE)</f>
        <v>CADAC</v>
      </c>
      <c r="D14">
        <v>124.6</v>
      </c>
      <c r="E14">
        <f t="shared" si="2"/>
        <v>7</v>
      </c>
      <c r="F14">
        <f t="shared" si="3"/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8"/>
  <sheetViews>
    <sheetView tabSelected="1" workbookViewId="0"/>
  </sheetViews>
  <sheetFormatPr defaultRowHeight="14.4" x14ac:dyDescent="0.3"/>
  <cols>
    <col min="1" max="1" width="22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75</v>
      </c>
      <c r="B2" s="1">
        <v>1</v>
      </c>
      <c r="C2" s="1">
        <v>1370</v>
      </c>
      <c r="D2" s="2">
        <v>190</v>
      </c>
      <c r="E2" s="2">
        <v>198</v>
      </c>
      <c r="F2" s="2">
        <v>191</v>
      </c>
      <c r="G2" s="2">
        <v>99</v>
      </c>
      <c r="H2" s="2">
        <v>99</v>
      </c>
      <c r="I2" s="2">
        <v>195</v>
      </c>
      <c r="J2" s="2">
        <v>100</v>
      </c>
      <c r="K2" s="2">
        <v>100</v>
      </c>
      <c r="L2" s="2">
        <v>100</v>
      </c>
      <c r="M2" s="2">
        <v>0</v>
      </c>
      <c r="N2" s="2">
        <v>98</v>
      </c>
    </row>
    <row r="3" spans="1:14" x14ac:dyDescent="0.3">
      <c r="A3" s="3" t="s">
        <v>98</v>
      </c>
      <c r="B3" s="3">
        <v>2</v>
      </c>
      <c r="C3" s="3">
        <v>1347</v>
      </c>
      <c r="D3" s="3">
        <v>192</v>
      </c>
      <c r="E3" s="3">
        <v>180</v>
      </c>
      <c r="F3" s="3">
        <v>196</v>
      </c>
      <c r="G3" s="3">
        <v>98</v>
      </c>
      <c r="H3" s="3">
        <v>97</v>
      </c>
      <c r="I3" s="3">
        <v>190</v>
      </c>
      <c r="J3" s="3">
        <v>98</v>
      </c>
      <c r="K3" s="3">
        <v>99</v>
      </c>
      <c r="L3" s="3">
        <v>97</v>
      </c>
      <c r="M3" s="3">
        <v>0</v>
      </c>
      <c r="N3" s="3">
        <v>100</v>
      </c>
    </row>
    <row r="4" spans="1:14" x14ac:dyDescent="0.3">
      <c r="A4" s="1" t="s">
        <v>63</v>
      </c>
      <c r="B4" s="1">
        <v>3</v>
      </c>
      <c r="C4" s="1">
        <v>1337</v>
      </c>
      <c r="D4" s="2">
        <v>187</v>
      </c>
      <c r="E4" s="2">
        <v>190</v>
      </c>
      <c r="F4" s="2">
        <v>187</v>
      </c>
      <c r="G4" s="2">
        <v>100</v>
      </c>
      <c r="H4" s="2">
        <v>100</v>
      </c>
      <c r="I4" s="2">
        <v>180</v>
      </c>
      <c r="J4" s="2">
        <v>97</v>
      </c>
      <c r="K4" s="2">
        <v>98</v>
      </c>
      <c r="L4" s="2">
        <v>99</v>
      </c>
      <c r="M4" s="2">
        <v>0</v>
      </c>
      <c r="N4" s="2">
        <v>99</v>
      </c>
    </row>
    <row r="5" spans="1:14" x14ac:dyDescent="0.3">
      <c r="A5" s="3" t="s">
        <v>50</v>
      </c>
      <c r="B5" s="3">
        <v>4</v>
      </c>
      <c r="C5" s="3">
        <v>1333</v>
      </c>
      <c r="D5" s="3">
        <v>189</v>
      </c>
      <c r="E5" s="3">
        <v>182</v>
      </c>
      <c r="F5" s="3">
        <v>188</v>
      </c>
      <c r="G5" s="3">
        <v>95</v>
      </c>
      <c r="H5" s="3">
        <v>99</v>
      </c>
      <c r="I5" s="3">
        <v>189</v>
      </c>
      <c r="J5" s="3">
        <v>99</v>
      </c>
      <c r="K5" s="3">
        <v>97</v>
      </c>
      <c r="L5" s="3">
        <v>98</v>
      </c>
      <c r="M5" s="3">
        <v>0</v>
      </c>
      <c r="N5" s="3">
        <v>97</v>
      </c>
    </row>
    <row r="6" spans="1:14" x14ac:dyDescent="0.3">
      <c r="A6" s="1" t="s">
        <v>86</v>
      </c>
      <c r="B6" s="1">
        <v>5</v>
      </c>
      <c r="C6" s="1">
        <v>1313</v>
      </c>
      <c r="D6" s="2">
        <v>178</v>
      </c>
      <c r="E6" s="2">
        <v>189</v>
      </c>
      <c r="F6" s="2">
        <v>193</v>
      </c>
      <c r="G6" s="2">
        <v>96</v>
      </c>
      <c r="H6" s="2">
        <v>96</v>
      </c>
      <c r="I6" s="2">
        <v>180</v>
      </c>
      <c r="J6" s="2">
        <v>94</v>
      </c>
      <c r="K6" s="2">
        <v>96</v>
      </c>
      <c r="L6" s="2">
        <v>95</v>
      </c>
      <c r="M6" s="2">
        <v>0</v>
      </c>
      <c r="N6" s="2">
        <v>96</v>
      </c>
    </row>
    <row r="7" spans="1:14" x14ac:dyDescent="0.3">
      <c r="A7" s="3" t="s">
        <v>36</v>
      </c>
      <c r="B7" s="3">
        <v>6</v>
      </c>
      <c r="C7" s="3">
        <v>866</v>
      </c>
      <c r="D7" s="3">
        <v>194</v>
      </c>
      <c r="E7" s="3">
        <v>193</v>
      </c>
      <c r="F7" s="3">
        <v>0</v>
      </c>
      <c r="G7" s="3">
        <v>97</v>
      </c>
      <c r="H7" s="3">
        <v>0</v>
      </c>
      <c r="I7" s="3">
        <v>191</v>
      </c>
      <c r="J7" s="3">
        <v>95</v>
      </c>
      <c r="K7" s="3">
        <v>0</v>
      </c>
      <c r="L7" s="3">
        <v>96</v>
      </c>
      <c r="M7" s="3">
        <v>0</v>
      </c>
      <c r="N7" s="3">
        <v>0</v>
      </c>
    </row>
    <row r="8" spans="1:14" x14ac:dyDescent="0.3">
      <c r="A8" s="1" t="s">
        <v>45</v>
      </c>
      <c r="B8" s="1">
        <v>7</v>
      </c>
      <c r="C8" s="1">
        <v>473</v>
      </c>
      <c r="D8" s="2">
        <v>95</v>
      </c>
      <c r="E8" s="2">
        <v>90</v>
      </c>
      <c r="F8" s="2">
        <v>0</v>
      </c>
      <c r="G8" s="2">
        <v>0</v>
      </c>
      <c r="H8" s="2">
        <v>0</v>
      </c>
      <c r="I8" s="2">
        <v>97</v>
      </c>
      <c r="J8" s="2">
        <v>97</v>
      </c>
      <c r="K8" s="2">
        <v>0</v>
      </c>
      <c r="L8" s="2">
        <v>94</v>
      </c>
      <c r="M8" s="2">
        <v>0</v>
      </c>
      <c r="N8" s="2">
        <v>0</v>
      </c>
    </row>
  </sheetData>
  <autoFilter ref="A1:N8" xr:uid="{83A9BF93-1450-424F-AFE0-68D00B04EB76}">
    <sortState xmlns:xlrd2="http://schemas.microsoft.com/office/spreadsheetml/2017/richdata2" ref="A2:N8">
      <sortCondition ref="B1:B8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37"/>
  <sheetViews>
    <sheetView workbookViewId="0">
      <selection activeCell="C7" sqref="C7"/>
    </sheetView>
  </sheetViews>
  <sheetFormatPr defaultRowHeight="14.4" x14ac:dyDescent="0.3"/>
  <cols>
    <col min="1" max="1" width="10.6640625" bestFit="1" customWidth="1"/>
    <col min="2" max="2" width="10" customWidth="1"/>
    <col min="3" max="3" width="22.44140625" bestFit="1" customWidth="1"/>
    <col min="4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1">
        <v>325</v>
      </c>
      <c r="B2" s="1" t="s">
        <v>75</v>
      </c>
      <c r="C2" s="1" t="s">
        <v>132</v>
      </c>
      <c r="D2" s="1">
        <v>1</v>
      </c>
      <c r="E2" s="1">
        <v>200</v>
      </c>
      <c r="F2" s="1">
        <v>0</v>
      </c>
      <c r="G2" s="1">
        <v>100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100</v>
      </c>
    </row>
    <row r="3" spans="1:13" x14ac:dyDescent="0.3">
      <c r="A3" s="3">
        <v>400</v>
      </c>
      <c r="B3" s="3" t="s">
        <v>98</v>
      </c>
      <c r="C3" s="3" t="s">
        <v>146</v>
      </c>
      <c r="D3" s="3">
        <v>2</v>
      </c>
      <c r="E3" s="3">
        <v>199</v>
      </c>
      <c r="F3" s="3">
        <v>99</v>
      </c>
      <c r="G3" s="3">
        <v>0</v>
      </c>
      <c r="H3" s="3">
        <v>0</v>
      </c>
      <c r="I3" s="3">
        <v>0</v>
      </c>
      <c r="J3" s="3">
        <v>0</v>
      </c>
      <c r="K3" s="3">
        <v>100</v>
      </c>
      <c r="L3" s="3">
        <v>0</v>
      </c>
      <c r="M3" s="3">
        <v>0</v>
      </c>
    </row>
    <row r="4" spans="1:13" x14ac:dyDescent="0.3">
      <c r="A4" s="1">
        <v>307</v>
      </c>
      <c r="B4" s="1" t="s">
        <v>63</v>
      </c>
      <c r="C4" s="1" t="s">
        <v>130</v>
      </c>
      <c r="D4" s="1">
        <v>2</v>
      </c>
      <c r="E4" s="1">
        <v>199</v>
      </c>
      <c r="F4" s="1">
        <v>0</v>
      </c>
      <c r="G4" s="1">
        <v>99</v>
      </c>
      <c r="H4" s="1">
        <v>0</v>
      </c>
      <c r="I4" s="1">
        <v>0</v>
      </c>
      <c r="J4" s="1">
        <v>100</v>
      </c>
      <c r="K4" s="1">
        <v>0</v>
      </c>
      <c r="L4" s="1">
        <v>0</v>
      </c>
      <c r="M4" s="1">
        <v>0</v>
      </c>
    </row>
    <row r="5" spans="1:13" x14ac:dyDescent="0.3">
      <c r="A5" s="3">
        <v>397</v>
      </c>
      <c r="B5" s="3" t="s">
        <v>98</v>
      </c>
      <c r="C5" s="3" t="s">
        <v>143</v>
      </c>
      <c r="D5" s="3">
        <v>2</v>
      </c>
      <c r="E5" s="3">
        <v>199</v>
      </c>
      <c r="F5" s="3">
        <v>0</v>
      </c>
      <c r="G5" s="3">
        <v>0</v>
      </c>
      <c r="H5" s="3">
        <v>100</v>
      </c>
      <c r="I5" s="3">
        <v>0</v>
      </c>
      <c r="J5" s="3">
        <v>0</v>
      </c>
      <c r="K5" s="3">
        <v>0</v>
      </c>
      <c r="L5" s="3">
        <v>0</v>
      </c>
      <c r="M5" s="3">
        <v>99</v>
      </c>
    </row>
    <row r="6" spans="1:13" x14ac:dyDescent="0.3">
      <c r="A6" s="1">
        <v>308</v>
      </c>
      <c r="B6" s="1" t="s">
        <v>63</v>
      </c>
      <c r="C6" s="1" t="s">
        <v>131</v>
      </c>
      <c r="D6" s="1">
        <v>5</v>
      </c>
      <c r="E6" s="1">
        <v>198</v>
      </c>
      <c r="F6" s="1">
        <v>98</v>
      </c>
      <c r="G6" s="1">
        <v>0</v>
      </c>
      <c r="H6" s="1">
        <v>0</v>
      </c>
      <c r="I6" s="1">
        <v>100</v>
      </c>
      <c r="J6" s="1">
        <v>0</v>
      </c>
      <c r="K6" s="1">
        <v>0</v>
      </c>
      <c r="L6" s="1">
        <v>0</v>
      </c>
      <c r="M6" s="1">
        <v>0</v>
      </c>
    </row>
    <row r="7" spans="1:13" x14ac:dyDescent="0.3">
      <c r="A7" s="3">
        <v>327</v>
      </c>
      <c r="B7" s="3" t="s">
        <v>75</v>
      </c>
      <c r="C7" s="3" t="s">
        <v>149</v>
      </c>
      <c r="D7" s="3">
        <v>5</v>
      </c>
      <c r="E7" s="3">
        <v>198</v>
      </c>
      <c r="F7" s="3">
        <v>98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100</v>
      </c>
      <c r="M7" s="3">
        <v>0</v>
      </c>
    </row>
    <row r="8" spans="1:13" x14ac:dyDescent="0.3">
      <c r="A8" s="1">
        <v>328</v>
      </c>
      <c r="B8" s="1" t="s">
        <v>75</v>
      </c>
      <c r="C8" s="1" t="s">
        <v>134</v>
      </c>
      <c r="D8" s="1">
        <v>5</v>
      </c>
      <c r="E8" s="1">
        <v>198</v>
      </c>
      <c r="F8" s="1">
        <v>0</v>
      </c>
      <c r="G8" s="1">
        <v>0</v>
      </c>
      <c r="H8" s="1">
        <v>99</v>
      </c>
      <c r="I8" s="1">
        <v>0</v>
      </c>
      <c r="J8" s="1">
        <v>99</v>
      </c>
      <c r="K8" s="1">
        <v>0</v>
      </c>
      <c r="L8" s="1">
        <v>0</v>
      </c>
      <c r="M8" s="1">
        <v>0</v>
      </c>
    </row>
    <row r="9" spans="1:13" x14ac:dyDescent="0.3">
      <c r="A9" s="3">
        <v>284</v>
      </c>
      <c r="B9" s="3" t="s">
        <v>50</v>
      </c>
      <c r="C9" s="3" t="s">
        <v>120</v>
      </c>
      <c r="D9" s="3">
        <v>8</v>
      </c>
      <c r="E9" s="3">
        <v>197</v>
      </c>
      <c r="F9" s="3">
        <v>98</v>
      </c>
      <c r="G9" s="3">
        <v>0</v>
      </c>
      <c r="H9" s="3">
        <v>0</v>
      </c>
      <c r="I9" s="3">
        <v>0</v>
      </c>
      <c r="J9" s="3">
        <v>99</v>
      </c>
      <c r="K9" s="3">
        <v>0</v>
      </c>
      <c r="L9" s="3">
        <v>0</v>
      </c>
      <c r="M9" s="3">
        <v>0</v>
      </c>
    </row>
    <row r="10" spans="1:13" x14ac:dyDescent="0.3">
      <c r="A10" s="1">
        <v>330</v>
      </c>
      <c r="B10" s="1" t="s">
        <v>75</v>
      </c>
      <c r="C10" s="1" t="s">
        <v>136</v>
      </c>
      <c r="D10" s="1">
        <v>8</v>
      </c>
      <c r="E10" s="1">
        <v>197</v>
      </c>
      <c r="F10" s="1">
        <v>0</v>
      </c>
      <c r="G10" s="1">
        <v>98</v>
      </c>
      <c r="H10" s="1">
        <v>0</v>
      </c>
      <c r="I10" s="1">
        <v>0</v>
      </c>
      <c r="J10" s="1">
        <v>0</v>
      </c>
      <c r="K10" s="1">
        <v>99</v>
      </c>
      <c r="L10" s="1">
        <v>0</v>
      </c>
      <c r="M10" s="1">
        <v>0</v>
      </c>
    </row>
    <row r="11" spans="1:13" x14ac:dyDescent="0.3">
      <c r="A11" s="3">
        <v>286</v>
      </c>
      <c r="B11" s="3" t="s">
        <v>50</v>
      </c>
      <c r="C11" s="3" t="s">
        <v>122</v>
      </c>
      <c r="D11" s="3">
        <v>10</v>
      </c>
      <c r="E11" s="3">
        <v>196</v>
      </c>
      <c r="F11" s="3">
        <v>0</v>
      </c>
      <c r="G11" s="3">
        <v>0</v>
      </c>
      <c r="H11" s="3">
        <v>97</v>
      </c>
      <c r="I11" s="3">
        <v>0</v>
      </c>
      <c r="J11" s="3">
        <v>0</v>
      </c>
      <c r="K11" s="3">
        <v>0</v>
      </c>
      <c r="L11" s="3">
        <v>99</v>
      </c>
      <c r="M11" s="3">
        <v>0</v>
      </c>
    </row>
    <row r="12" spans="1:13" x14ac:dyDescent="0.3">
      <c r="A12" s="1">
        <v>349</v>
      </c>
      <c r="B12" s="1" t="s">
        <v>36</v>
      </c>
      <c r="C12" s="1" t="s">
        <v>114</v>
      </c>
      <c r="D12" s="1">
        <v>11</v>
      </c>
      <c r="E12" s="1">
        <v>195</v>
      </c>
      <c r="F12" s="1">
        <v>100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95</v>
      </c>
      <c r="M12" s="1">
        <v>0</v>
      </c>
    </row>
    <row r="13" spans="1:13" x14ac:dyDescent="0.3">
      <c r="A13" s="3">
        <v>353</v>
      </c>
      <c r="B13" s="3" t="s">
        <v>36</v>
      </c>
      <c r="C13" s="3" t="s">
        <v>117</v>
      </c>
      <c r="D13" s="3">
        <v>12</v>
      </c>
      <c r="E13" s="3">
        <v>194</v>
      </c>
      <c r="F13" s="3">
        <v>0</v>
      </c>
      <c r="G13" s="3">
        <v>96</v>
      </c>
      <c r="H13" s="3">
        <v>0</v>
      </c>
      <c r="I13" s="3">
        <v>0</v>
      </c>
      <c r="J13" s="3">
        <v>0</v>
      </c>
      <c r="K13" s="3">
        <v>98</v>
      </c>
      <c r="L13" s="3">
        <v>0</v>
      </c>
      <c r="M13" s="3">
        <v>0</v>
      </c>
    </row>
    <row r="14" spans="1:13" x14ac:dyDescent="0.3">
      <c r="A14" s="1">
        <v>399</v>
      </c>
      <c r="B14" s="1" t="s">
        <v>98</v>
      </c>
      <c r="C14" s="1" t="s">
        <v>145</v>
      </c>
      <c r="D14" s="1">
        <v>13</v>
      </c>
      <c r="E14" s="1">
        <v>193</v>
      </c>
      <c r="F14" s="1">
        <v>0</v>
      </c>
      <c r="G14" s="1">
        <v>0</v>
      </c>
      <c r="H14" s="1">
        <v>96</v>
      </c>
      <c r="I14" s="1">
        <v>0</v>
      </c>
      <c r="J14" s="1">
        <v>97</v>
      </c>
      <c r="K14" s="1">
        <v>0</v>
      </c>
      <c r="L14" s="1">
        <v>0</v>
      </c>
      <c r="M14" s="1">
        <v>0</v>
      </c>
    </row>
    <row r="15" spans="1:13" x14ac:dyDescent="0.3">
      <c r="A15" s="3">
        <v>216</v>
      </c>
      <c r="B15" s="3" t="s">
        <v>45</v>
      </c>
      <c r="C15" s="3" t="s">
        <v>119</v>
      </c>
      <c r="D15" s="3">
        <v>14</v>
      </c>
      <c r="E15" s="3">
        <v>192</v>
      </c>
      <c r="F15" s="3">
        <v>95</v>
      </c>
      <c r="G15" s="3">
        <v>0</v>
      </c>
      <c r="H15" s="3">
        <v>0</v>
      </c>
      <c r="I15" s="3">
        <v>0</v>
      </c>
      <c r="J15" s="3">
        <v>0</v>
      </c>
      <c r="K15" s="3">
        <v>97</v>
      </c>
      <c r="L15" s="3">
        <v>0</v>
      </c>
      <c r="M15" s="3">
        <v>0</v>
      </c>
    </row>
    <row r="16" spans="1:13" x14ac:dyDescent="0.3">
      <c r="A16" s="1">
        <v>381</v>
      </c>
      <c r="B16" s="1" t="s">
        <v>86</v>
      </c>
      <c r="C16" s="1" t="s">
        <v>139</v>
      </c>
      <c r="D16" s="1">
        <v>14</v>
      </c>
      <c r="E16" s="1">
        <v>192</v>
      </c>
      <c r="F16" s="1">
        <v>0</v>
      </c>
      <c r="G16" s="1">
        <v>0</v>
      </c>
      <c r="H16" s="1">
        <v>98</v>
      </c>
      <c r="I16" s="1">
        <v>0</v>
      </c>
      <c r="J16" s="1">
        <v>0</v>
      </c>
      <c r="K16" s="1">
        <v>0</v>
      </c>
      <c r="L16" s="1">
        <v>94</v>
      </c>
      <c r="M16" s="1">
        <v>0</v>
      </c>
    </row>
    <row r="17" spans="1:13" x14ac:dyDescent="0.3">
      <c r="A17" s="3">
        <v>306</v>
      </c>
      <c r="B17" s="3" t="s">
        <v>63</v>
      </c>
      <c r="C17" s="3" t="s">
        <v>129</v>
      </c>
      <c r="D17" s="3">
        <v>14</v>
      </c>
      <c r="E17" s="3">
        <v>192</v>
      </c>
      <c r="F17" s="3">
        <v>0</v>
      </c>
      <c r="G17" s="3">
        <v>0</v>
      </c>
      <c r="H17" s="3">
        <v>94</v>
      </c>
      <c r="I17" s="3">
        <v>0</v>
      </c>
      <c r="J17" s="3">
        <v>0</v>
      </c>
      <c r="K17" s="3">
        <v>0</v>
      </c>
      <c r="L17" s="3">
        <v>0</v>
      </c>
      <c r="M17" s="3">
        <v>98</v>
      </c>
    </row>
    <row r="18" spans="1:13" x14ac:dyDescent="0.3">
      <c r="A18" s="1">
        <v>350</v>
      </c>
      <c r="B18" s="1" t="s">
        <v>36</v>
      </c>
      <c r="C18" s="1" t="s">
        <v>115</v>
      </c>
      <c r="D18" s="1">
        <v>17</v>
      </c>
      <c r="E18" s="1">
        <v>191</v>
      </c>
      <c r="F18" s="1">
        <v>94</v>
      </c>
      <c r="G18" s="1">
        <v>0</v>
      </c>
      <c r="H18" s="1">
        <v>0</v>
      </c>
      <c r="I18" s="1">
        <v>97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3">
      <c r="A19" s="3">
        <v>398</v>
      </c>
      <c r="B19" s="3" t="s">
        <v>98</v>
      </c>
      <c r="C19" s="3" t="s">
        <v>144</v>
      </c>
      <c r="D19" s="3">
        <v>17</v>
      </c>
      <c r="E19" s="3">
        <v>191</v>
      </c>
      <c r="F19" s="3">
        <v>93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98</v>
      </c>
      <c r="M19" s="3">
        <v>0</v>
      </c>
    </row>
    <row r="20" spans="1:13" x14ac:dyDescent="0.3">
      <c r="A20" s="1">
        <v>329</v>
      </c>
      <c r="B20" s="1" t="s">
        <v>75</v>
      </c>
      <c r="C20" s="1" t="s">
        <v>135</v>
      </c>
      <c r="D20" s="1">
        <v>17</v>
      </c>
      <c r="E20" s="1">
        <v>191</v>
      </c>
      <c r="F20" s="1">
        <v>92</v>
      </c>
      <c r="G20" s="1">
        <v>0</v>
      </c>
      <c r="H20" s="1">
        <v>0</v>
      </c>
      <c r="I20" s="1">
        <v>99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3">
      <c r="A21" s="3">
        <v>384</v>
      </c>
      <c r="B21" s="3" t="s">
        <v>86</v>
      </c>
      <c r="C21" s="3" t="s">
        <v>142</v>
      </c>
      <c r="D21" s="3">
        <v>17</v>
      </c>
      <c r="E21" s="3">
        <v>191</v>
      </c>
      <c r="F21" s="3">
        <v>0</v>
      </c>
      <c r="G21" s="3">
        <v>95</v>
      </c>
      <c r="H21" s="3">
        <v>0</v>
      </c>
      <c r="I21" s="3">
        <v>0</v>
      </c>
      <c r="J21" s="3">
        <v>96</v>
      </c>
      <c r="K21" s="3">
        <v>0</v>
      </c>
      <c r="L21" s="3">
        <v>0</v>
      </c>
      <c r="M21" s="3">
        <v>0</v>
      </c>
    </row>
    <row r="22" spans="1:13" x14ac:dyDescent="0.3">
      <c r="A22" s="1">
        <v>382</v>
      </c>
      <c r="B22" s="1" t="s">
        <v>86</v>
      </c>
      <c r="C22" s="1" t="s">
        <v>140</v>
      </c>
      <c r="D22" s="1">
        <v>17</v>
      </c>
      <c r="E22" s="1">
        <v>191</v>
      </c>
      <c r="F22" s="1">
        <v>0</v>
      </c>
      <c r="G22" s="1">
        <v>0</v>
      </c>
      <c r="H22" s="1">
        <v>95</v>
      </c>
      <c r="I22" s="1">
        <v>96</v>
      </c>
      <c r="J22" s="1">
        <v>0</v>
      </c>
      <c r="K22" s="1">
        <v>0</v>
      </c>
      <c r="L22" s="1">
        <v>0</v>
      </c>
      <c r="M22" s="1">
        <v>0</v>
      </c>
    </row>
    <row r="23" spans="1:13" x14ac:dyDescent="0.3">
      <c r="A23" s="3">
        <v>352</v>
      </c>
      <c r="B23" s="3" t="s">
        <v>36</v>
      </c>
      <c r="C23" s="3" t="s">
        <v>116</v>
      </c>
      <c r="D23" s="3">
        <v>22</v>
      </c>
      <c r="E23" s="3">
        <v>190</v>
      </c>
      <c r="F23" s="3">
        <v>0</v>
      </c>
      <c r="G23" s="3">
        <v>97</v>
      </c>
      <c r="H23" s="3">
        <v>0</v>
      </c>
      <c r="I23" s="3">
        <v>0</v>
      </c>
      <c r="J23" s="3">
        <v>0</v>
      </c>
      <c r="K23" s="3">
        <v>93</v>
      </c>
      <c r="L23" s="3">
        <v>0</v>
      </c>
      <c r="M23" s="3">
        <v>0</v>
      </c>
    </row>
    <row r="24" spans="1:13" x14ac:dyDescent="0.3">
      <c r="A24" s="1">
        <v>379</v>
      </c>
      <c r="B24" s="1" t="s">
        <v>86</v>
      </c>
      <c r="C24" s="1" t="s">
        <v>137</v>
      </c>
      <c r="D24" s="1">
        <v>22</v>
      </c>
      <c r="E24" s="1">
        <v>190</v>
      </c>
      <c r="F24" s="1">
        <v>0</v>
      </c>
      <c r="G24" s="1">
        <v>94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96</v>
      </c>
    </row>
    <row r="25" spans="1:13" x14ac:dyDescent="0.3">
      <c r="A25" s="3">
        <v>304</v>
      </c>
      <c r="B25" s="3" t="s">
        <v>63</v>
      </c>
      <c r="C25" s="3" t="s">
        <v>127</v>
      </c>
      <c r="D25" s="3">
        <v>22</v>
      </c>
      <c r="E25" s="3">
        <v>190</v>
      </c>
      <c r="F25" s="3">
        <v>0</v>
      </c>
      <c r="G25" s="3">
        <v>0</v>
      </c>
      <c r="H25" s="3">
        <v>93</v>
      </c>
      <c r="I25" s="3">
        <v>0</v>
      </c>
      <c r="J25" s="3">
        <v>0</v>
      </c>
      <c r="K25" s="3">
        <v>0</v>
      </c>
      <c r="L25" s="3">
        <v>97</v>
      </c>
      <c r="M25" s="3">
        <v>0</v>
      </c>
    </row>
    <row r="26" spans="1:13" x14ac:dyDescent="0.3">
      <c r="A26" s="1">
        <v>287</v>
      </c>
      <c r="B26" s="1" t="s">
        <v>50</v>
      </c>
      <c r="C26" s="1" t="s">
        <v>123</v>
      </c>
      <c r="D26" s="1">
        <v>25</v>
      </c>
      <c r="E26" s="1">
        <v>188</v>
      </c>
      <c r="F26" s="1">
        <v>0</v>
      </c>
      <c r="G26" s="1">
        <v>93</v>
      </c>
      <c r="H26" s="1">
        <v>0</v>
      </c>
      <c r="I26" s="1">
        <v>95</v>
      </c>
      <c r="J26" s="1">
        <v>0</v>
      </c>
      <c r="K26" s="1">
        <v>0</v>
      </c>
      <c r="L26" s="1">
        <v>0</v>
      </c>
      <c r="M26" s="1">
        <v>0</v>
      </c>
    </row>
    <row r="27" spans="1:13" x14ac:dyDescent="0.3">
      <c r="A27" s="3">
        <v>326</v>
      </c>
      <c r="B27" s="3" t="s">
        <v>75</v>
      </c>
      <c r="C27" s="3" t="s">
        <v>133</v>
      </c>
      <c r="D27" s="3">
        <v>25</v>
      </c>
      <c r="E27" s="3">
        <v>188</v>
      </c>
      <c r="F27" s="3">
        <v>0</v>
      </c>
      <c r="G27" s="3">
        <v>0</v>
      </c>
      <c r="H27" s="3">
        <v>92</v>
      </c>
      <c r="I27" s="3">
        <v>0</v>
      </c>
      <c r="J27" s="3">
        <v>0</v>
      </c>
      <c r="K27" s="3">
        <v>96</v>
      </c>
      <c r="L27" s="3">
        <v>0</v>
      </c>
      <c r="M27" s="3">
        <v>0</v>
      </c>
    </row>
    <row r="28" spans="1:13" x14ac:dyDescent="0.3">
      <c r="A28" s="1">
        <v>288</v>
      </c>
      <c r="B28" s="1" t="s">
        <v>50</v>
      </c>
      <c r="C28" s="1" t="s">
        <v>124</v>
      </c>
      <c r="D28" s="1">
        <v>25</v>
      </c>
      <c r="E28" s="1">
        <v>188</v>
      </c>
      <c r="F28" s="1">
        <v>0</v>
      </c>
      <c r="G28" s="1">
        <v>0</v>
      </c>
      <c r="H28" s="1">
        <v>91</v>
      </c>
      <c r="I28" s="1">
        <v>0</v>
      </c>
      <c r="J28" s="1">
        <v>0</v>
      </c>
      <c r="K28" s="1">
        <v>0</v>
      </c>
      <c r="L28" s="1">
        <v>0</v>
      </c>
      <c r="M28" s="1">
        <v>97</v>
      </c>
    </row>
    <row r="29" spans="1:13" x14ac:dyDescent="0.3">
      <c r="A29" s="3">
        <v>215</v>
      </c>
      <c r="B29" s="3" t="s">
        <v>45</v>
      </c>
      <c r="C29" s="3" t="s">
        <v>118</v>
      </c>
      <c r="D29" s="3">
        <v>28</v>
      </c>
      <c r="E29" s="3">
        <v>187</v>
      </c>
      <c r="F29" s="3">
        <v>0</v>
      </c>
      <c r="G29" s="3">
        <v>90</v>
      </c>
      <c r="H29" s="3">
        <v>0</v>
      </c>
      <c r="I29" s="3">
        <v>0</v>
      </c>
      <c r="J29" s="3">
        <v>0</v>
      </c>
      <c r="K29" s="3">
        <v>0</v>
      </c>
      <c r="L29" s="3">
        <v>97</v>
      </c>
      <c r="M29" s="3">
        <v>0</v>
      </c>
    </row>
    <row r="30" spans="1:13" x14ac:dyDescent="0.3">
      <c r="A30" s="1">
        <v>402</v>
      </c>
      <c r="B30" s="1" t="s">
        <v>98</v>
      </c>
      <c r="C30" s="1" t="s">
        <v>148</v>
      </c>
      <c r="D30" s="1">
        <v>29</v>
      </c>
      <c r="E30" s="1">
        <v>186</v>
      </c>
      <c r="F30" s="1">
        <v>0</v>
      </c>
      <c r="G30" s="1">
        <v>88</v>
      </c>
      <c r="H30" s="1">
        <v>0</v>
      </c>
      <c r="I30" s="1">
        <v>98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3">
        <v>289</v>
      </c>
      <c r="B31" s="3" t="s">
        <v>50</v>
      </c>
      <c r="C31" s="3" t="s">
        <v>125</v>
      </c>
      <c r="D31" s="3">
        <v>30</v>
      </c>
      <c r="E31" s="3">
        <v>185</v>
      </c>
      <c r="F31" s="3">
        <v>91</v>
      </c>
      <c r="G31" s="3">
        <v>0</v>
      </c>
      <c r="H31" s="3">
        <v>0</v>
      </c>
      <c r="I31" s="3">
        <v>0</v>
      </c>
      <c r="J31" s="3">
        <v>0</v>
      </c>
      <c r="K31" s="3">
        <v>94</v>
      </c>
      <c r="L31" s="3">
        <v>0</v>
      </c>
      <c r="M31" s="3">
        <v>0</v>
      </c>
    </row>
    <row r="32" spans="1:13" x14ac:dyDescent="0.3">
      <c r="A32" s="1">
        <v>285</v>
      </c>
      <c r="B32" s="1" t="s">
        <v>50</v>
      </c>
      <c r="C32" s="1" t="s">
        <v>121</v>
      </c>
      <c r="D32" s="1">
        <v>31</v>
      </c>
      <c r="E32" s="1">
        <v>184</v>
      </c>
      <c r="F32" s="1">
        <v>0</v>
      </c>
      <c r="G32" s="1">
        <v>89</v>
      </c>
      <c r="H32" s="1">
        <v>0</v>
      </c>
      <c r="I32" s="1">
        <v>0</v>
      </c>
      <c r="J32" s="1">
        <v>0</v>
      </c>
      <c r="K32" s="1">
        <v>95</v>
      </c>
      <c r="L32" s="1">
        <v>0</v>
      </c>
      <c r="M32" s="1">
        <v>0</v>
      </c>
    </row>
    <row r="33" spans="1:13" x14ac:dyDescent="0.3">
      <c r="A33" s="3">
        <v>383</v>
      </c>
      <c r="B33" s="3" t="s">
        <v>86</v>
      </c>
      <c r="C33" s="3" t="s">
        <v>141</v>
      </c>
      <c r="D33" s="3">
        <v>32</v>
      </c>
      <c r="E33" s="3">
        <v>182</v>
      </c>
      <c r="F33" s="3">
        <v>90</v>
      </c>
      <c r="G33" s="3">
        <v>0</v>
      </c>
      <c r="H33" s="3">
        <v>0</v>
      </c>
      <c r="I33" s="3">
        <v>0</v>
      </c>
      <c r="J33" s="3">
        <v>0</v>
      </c>
      <c r="K33" s="3">
        <v>92</v>
      </c>
      <c r="L33" s="3">
        <v>0</v>
      </c>
      <c r="M33" s="3">
        <v>0</v>
      </c>
    </row>
    <row r="34" spans="1:13" x14ac:dyDescent="0.3">
      <c r="A34" s="1">
        <v>401</v>
      </c>
      <c r="B34" s="1" t="s">
        <v>98</v>
      </c>
      <c r="C34" s="1" t="s">
        <v>147</v>
      </c>
      <c r="D34" s="1">
        <v>32</v>
      </c>
      <c r="E34" s="1">
        <v>182</v>
      </c>
      <c r="F34" s="1">
        <v>0</v>
      </c>
      <c r="G34" s="1">
        <v>92</v>
      </c>
      <c r="H34" s="1">
        <v>0</v>
      </c>
      <c r="I34" s="1">
        <v>0</v>
      </c>
      <c r="J34" s="1">
        <v>0</v>
      </c>
      <c r="K34" s="1">
        <v>90</v>
      </c>
      <c r="L34" s="1">
        <v>0</v>
      </c>
      <c r="M34" s="1">
        <v>0</v>
      </c>
    </row>
    <row r="35" spans="1:13" x14ac:dyDescent="0.3">
      <c r="A35" s="3">
        <v>303</v>
      </c>
      <c r="B35" s="3" t="s">
        <v>63</v>
      </c>
      <c r="C35" s="3" t="s">
        <v>126</v>
      </c>
      <c r="D35" s="3">
        <v>32</v>
      </c>
      <c r="E35" s="3">
        <v>182</v>
      </c>
      <c r="F35" s="3">
        <v>0</v>
      </c>
      <c r="G35" s="3">
        <v>91</v>
      </c>
      <c r="H35" s="3">
        <v>0</v>
      </c>
      <c r="I35" s="3">
        <v>0</v>
      </c>
      <c r="J35" s="3">
        <v>0</v>
      </c>
      <c r="K35" s="3">
        <v>91</v>
      </c>
      <c r="L35" s="3">
        <v>0</v>
      </c>
      <c r="M35" s="3">
        <v>0</v>
      </c>
    </row>
    <row r="36" spans="1:13" x14ac:dyDescent="0.3">
      <c r="A36" s="1">
        <v>305</v>
      </c>
      <c r="B36" s="1" t="s">
        <v>63</v>
      </c>
      <c r="C36" s="1" t="s">
        <v>128</v>
      </c>
      <c r="D36" s="1">
        <v>35</v>
      </c>
      <c r="E36" s="1">
        <v>178</v>
      </c>
      <c r="F36" s="1">
        <v>89</v>
      </c>
      <c r="G36" s="1">
        <v>0</v>
      </c>
      <c r="H36" s="1">
        <v>0</v>
      </c>
      <c r="I36" s="1">
        <v>0</v>
      </c>
      <c r="J36" s="1">
        <v>0</v>
      </c>
      <c r="K36" s="1">
        <v>89</v>
      </c>
      <c r="L36" s="1">
        <v>0</v>
      </c>
      <c r="M36" s="1">
        <v>0</v>
      </c>
    </row>
    <row r="37" spans="1:13" x14ac:dyDescent="0.3">
      <c r="A37" s="3">
        <v>380</v>
      </c>
      <c r="B37" s="3" t="s">
        <v>86</v>
      </c>
      <c r="C37" s="3" t="s">
        <v>138</v>
      </c>
      <c r="D37" s="3">
        <v>36</v>
      </c>
      <c r="E37" s="3">
        <v>176</v>
      </c>
      <c r="F37" s="3">
        <v>88</v>
      </c>
      <c r="G37" s="3">
        <v>0</v>
      </c>
      <c r="H37" s="3">
        <v>0</v>
      </c>
      <c r="I37" s="3">
        <v>0</v>
      </c>
      <c r="J37" s="3">
        <v>0</v>
      </c>
      <c r="K37" s="3">
        <v>88</v>
      </c>
      <c r="L37" s="3">
        <v>0</v>
      </c>
      <c r="M37" s="3">
        <v>0</v>
      </c>
    </row>
  </sheetData>
  <autoFilter ref="A1:M37" xr:uid="{AF29BFC3-E10B-4CE2-964C-C70C24858EE8}">
    <sortState xmlns:xlrd2="http://schemas.microsoft.com/office/spreadsheetml/2017/richdata2" ref="A2:M37">
      <sortCondition ref="D1:D37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37"/>
  <sheetViews>
    <sheetView workbookViewId="0">
      <selection activeCell="C8" sqref="C8"/>
    </sheetView>
  </sheetViews>
  <sheetFormatPr defaultRowHeight="14.4" x14ac:dyDescent="0.3"/>
  <cols>
    <col min="2" max="2" width="10" customWidth="1"/>
    <col min="3" max="3" width="22.44140625" bestFit="1" customWidth="1"/>
    <col min="5" max="5" width="10.6640625" bestFit="1" customWidth="1"/>
    <col min="13" max="13" width="10.7773437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30</v>
      </c>
      <c r="G1" s="4" t="s">
        <v>31</v>
      </c>
      <c r="H1" s="4" t="s">
        <v>32</v>
      </c>
      <c r="I1" s="4" t="s">
        <v>111</v>
      </c>
      <c r="J1" s="4" t="s">
        <v>113</v>
      </c>
      <c r="K1" s="4" t="s">
        <v>112</v>
      </c>
      <c r="L1" s="4" t="s">
        <v>28</v>
      </c>
      <c r="M1" s="4" t="s">
        <v>29</v>
      </c>
    </row>
    <row r="2" spans="1:13" x14ac:dyDescent="0.3">
      <c r="A2" s="1">
        <v>325</v>
      </c>
      <c r="B2" s="1" t="s">
        <v>75</v>
      </c>
      <c r="C2" s="1" t="s">
        <v>132</v>
      </c>
      <c r="D2" s="1">
        <v>1</v>
      </c>
      <c r="E2" s="1">
        <v>200</v>
      </c>
      <c r="F2" s="1">
        <v>0</v>
      </c>
      <c r="G2" s="1">
        <v>57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9.7100000000000009</v>
      </c>
    </row>
    <row r="3" spans="1:13" x14ac:dyDescent="0.3">
      <c r="A3" s="3">
        <v>307</v>
      </c>
      <c r="B3" s="3" t="s">
        <v>63</v>
      </c>
      <c r="C3" s="3" t="s">
        <v>130</v>
      </c>
      <c r="D3" s="3">
        <v>2</v>
      </c>
      <c r="E3" s="3">
        <v>199</v>
      </c>
      <c r="F3" s="3">
        <v>0</v>
      </c>
      <c r="G3" s="3">
        <v>58.1</v>
      </c>
      <c r="H3" s="3">
        <v>0</v>
      </c>
      <c r="I3" s="3">
        <v>0</v>
      </c>
      <c r="J3" s="3">
        <v>598</v>
      </c>
      <c r="K3" s="3">
        <v>0</v>
      </c>
      <c r="L3" s="3">
        <v>0</v>
      </c>
      <c r="M3" s="3">
        <v>0</v>
      </c>
    </row>
    <row r="4" spans="1:13" x14ac:dyDescent="0.3">
      <c r="A4" s="1">
        <v>397</v>
      </c>
      <c r="B4" s="1" t="s">
        <v>98</v>
      </c>
      <c r="C4" s="1" t="s">
        <v>143</v>
      </c>
      <c r="D4" s="1">
        <v>2</v>
      </c>
      <c r="E4" s="1">
        <v>199</v>
      </c>
      <c r="F4" s="1">
        <v>0</v>
      </c>
      <c r="G4" s="1">
        <v>0</v>
      </c>
      <c r="H4" s="1">
        <v>91.1</v>
      </c>
      <c r="I4" s="1">
        <v>0</v>
      </c>
      <c r="J4" s="1">
        <v>0</v>
      </c>
      <c r="K4" s="1">
        <v>0</v>
      </c>
      <c r="L4" s="1">
        <v>0</v>
      </c>
      <c r="M4" s="1">
        <v>6.97</v>
      </c>
    </row>
    <row r="5" spans="1:13" x14ac:dyDescent="0.3">
      <c r="A5" s="3">
        <v>400</v>
      </c>
      <c r="B5" s="3" t="s">
        <v>98</v>
      </c>
      <c r="C5" s="3" t="s">
        <v>146</v>
      </c>
      <c r="D5" s="3">
        <v>2</v>
      </c>
      <c r="E5" s="3">
        <v>199</v>
      </c>
      <c r="F5" s="3">
        <v>26.7</v>
      </c>
      <c r="G5" s="3">
        <v>0</v>
      </c>
      <c r="H5" s="3">
        <v>0</v>
      </c>
      <c r="I5" s="3">
        <v>0</v>
      </c>
      <c r="J5" s="3">
        <v>0</v>
      </c>
      <c r="K5" s="3">
        <v>53</v>
      </c>
      <c r="L5" s="3">
        <v>0</v>
      </c>
      <c r="M5" s="3">
        <v>0</v>
      </c>
    </row>
    <row r="6" spans="1:13" x14ac:dyDescent="0.3">
      <c r="A6" s="1">
        <v>328</v>
      </c>
      <c r="B6" s="1" t="s">
        <v>75</v>
      </c>
      <c r="C6" s="1" t="s">
        <v>134</v>
      </c>
      <c r="D6" s="1">
        <v>5</v>
      </c>
      <c r="E6" s="1">
        <v>198</v>
      </c>
      <c r="F6" s="1">
        <v>0</v>
      </c>
      <c r="G6" s="1">
        <v>0</v>
      </c>
      <c r="H6" s="1">
        <v>91.7</v>
      </c>
      <c r="I6" s="1">
        <v>0</v>
      </c>
      <c r="J6" s="1">
        <v>568</v>
      </c>
      <c r="K6" s="1">
        <v>0</v>
      </c>
      <c r="L6" s="1">
        <v>0</v>
      </c>
      <c r="M6" s="1">
        <v>0</v>
      </c>
    </row>
    <row r="7" spans="1:13" x14ac:dyDescent="0.3">
      <c r="A7" s="3">
        <v>308</v>
      </c>
      <c r="B7" s="3" t="s">
        <v>63</v>
      </c>
      <c r="C7" s="3" t="s">
        <v>131</v>
      </c>
      <c r="D7" s="3">
        <v>5</v>
      </c>
      <c r="E7" s="3">
        <v>198</v>
      </c>
      <c r="F7" s="3">
        <v>27</v>
      </c>
      <c r="G7" s="3">
        <v>0</v>
      </c>
      <c r="H7" s="3">
        <v>0</v>
      </c>
      <c r="I7" s="3">
        <v>198</v>
      </c>
      <c r="J7" s="3">
        <v>0</v>
      </c>
      <c r="K7" s="3">
        <v>0</v>
      </c>
      <c r="L7" s="3">
        <v>0</v>
      </c>
      <c r="M7" s="3">
        <v>0</v>
      </c>
    </row>
    <row r="8" spans="1:13" x14ac:dyDescent="0.3">
      <c r="A8" s="1">
        <v>327</v>
      </c>
      <c r="B8" s="1" t="s">
        <v>75</v>
      </c>
      <c r="C8" s="1" t="s">
        <v>149</v>
      </c>
      <c r="D8" s="1">
        <v>5</v>
      </c>
      <c r="E8" s="1">
        <v>198</v>
      </c>
      <c r="F8" s="1">
        <v>27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78</v>
      </c>
      <c r="M8" s="1">
        <v>0</v>
      </c>
    </row>
    <row r="9" spans="1:13" x14ac:dyDescent="0.3">
      <c r="A9" s="3">
        <v>330</v>
      </c>
      <c r="B9" s="3" t="s">
        <v>75</v>
      </c>
      <c r="C9" s="3" t="s">
        <v>136</v>
      </c>
      <c r="D9" s="3">
        <v>8</v>
      </c>
      <c r="E9" s="3">
        <v>197</v>
      </c>
      <c r="F9" s="3">
        <v>0</v>
      </c>
      <c r="G9" s="3">
        <v>58.3</v>
      </c>
      <c r="H9" s="3">
        <v>0</v>
      </c>
      <c r="I9" s="3">
        <v>0</v>
      </c>
      <c r="J9" s="3">
        <v>0</v>
      </c>
      <c r="K9" s="3">
        <v>51</v>
      </c>
      <c r="L9" s="3">
        <v>0</v>
      </c>
      <c r="M9" s="3">
        <v>0</v>
      </c>
    </row>
    <row r="10" spans="1:13" x14ac:dyDescent="0.3">
      <c r="A10" s="1">
        <v>284</v>
      </c>
      <c r="B10" s="1" t="s">
        <v>50</v>
      </c>
      <c r="C10" s="1" t="s">
        <v>120</v>
      </c>
      <c r="D10" s="1">
        <v>8</v>
      </c>
      <c r="E10" s="1">
        <v>197</v>
      </c>
      <c r="F10" s="1">
        <v>27</v>
      </c>
      <c r="G10" s="1">
        <v>0</v>
      </c>
      <c r="H10" s="1">
        <v>0</v>
      </c>
      <c r="I10" s="1">
        <v>0</v>
      </c>
      <c r="J10" s="1">
        <v>568</v>
      </c>
      <c r="K10" s="1">
        <v>0</v>
      </c>
      <c r="L10" s="1">
        <v>0</v>
      </c>
      <c r="M10" s="1">
        <v>0</v>
      </c>
    </row>
    <row r="11" spans="1:13" x14ac:dyDescent="0.3">
      <c r="A11" s="3">
        <v>286</v>
      </c>
      <c r="B11" s="3" t="s">
        <v>50</v>
      </c>
      <c r="C11" s="3" t="s">
        <v>122</v>
      </c>
      <c r="D11" s="3">
        <v>10</v>
      </c>
      <c r="E11" s="3">
        <v>196</v>
      </c>
      <c r="F11" s="3">
        <v>0</v>
      </c>
      <c r="G11" s="3">
        <v>0</v>
      </c>
      <c r="H11" s="3">
        <v>97.3</v>
      </c>
      <c r="I11" s="3">
        <v>0</v>
      </c>
      <c r="J11" s="3">
        <v>0</v>
      </c>
      <c r="K11" s="3">
        <v>0</v>
      </c>
      <c r="L11" s="3">
        <v>75</v>
      </c>
      <c r="M11" s="3">
        <v>0</v>
      </c>
    </row>
    <row r="12" spans="1:13" x14ac:dyDescent="0.3">
      <c r="A12" s="1">
        <v>349</v>
      </c>
      <c r="B12" s="1" t="s">
        <v>36</v>
      </c>
      <c r="C12" s="1" t="s">
        <v>114</v>
      </c>
      <c r="D12" s="1">
        <v>11</v>
      </c>
      <c r="E12" s="1">
        <v>195</v>
      </c>
      <c r="F12" s="1">
        <v>26.3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65</v>
      </c>
      <c r="M12" s="1">
        <v>0</v>
      </c>
    </row>
    <row r="13" spans="1:13" x14ac:dyDescent="0.3">
      <c r="A13" s="3">
        <v>353</v>
      </c>
      <c r="B13" s="3" t="s">
        <v>36</v>
      </c>
      <c r="C13" s="3" t="s">
        <v>117</v>
      </c>
      <c r="D13" s="3">
        <v>12</v>
      </c>
      <c r="E13" s="3">
        <v>194</v>
      </c>
      <c r="F13" s="3">
        <v>0</v>
      </c>
      <c r="G13" s="3">
        <v>61.4</v>
      </c>
      <c r="H13" s="3">
        <v>0</v>
      </c>
      <c r="I13" s="3">
        <v>0</v>
      </c>
      <c r="J13" s="3">
        <v>0</v>
      </c>
      <c r="K13" s="3">
        <v>49</v>
      </c>
      <c r="L13" s="3">
        <v>0</v>
      </c>
      <c r="M13" s="3">
        <v>0</v>
      </c>
    </row>
    <row r="14" spans="1:13" x14ac:dyDescent="0.3">
      <c r="A14" s="1">
        <v>399</v>
      </c>
      <c r="B14" s="1" t="s">
        <v>98</v>
      </c>
      <c r="C14" s="1" t="s">
        <v>145</v>
      </c>
      <c r="D14" s="1">
        <v>13</v>
      </c>
      <c r="E14" s="1">
        <v>193</v>
      </c>
      <c r="F14" s="1">
        <v>0</v>
      </c>
      <c r="G14" s="1">
        <v>0</v>
      </c>
      <c r="H14" s="1">
        <v>99.7</v>
      </c>
      <c r="I14" s="1">
        <v>0</v>
      </c>
      <c r="J14" s="1">
        <v>472</v>
      </c>
      <c r="K14" s="1">
        <v>0</v>
      </c>
      <c r="L14" s="1">
        <v>0</v>
      </c>
      <c r="M14" s="1">
        <v>0</v>
      </c>
    </row>
    <row r="15" spans="1:13" x14ac:dyDescent="0.3">
      <c r="A15" s="3">
        <v>216</v>
      </c>
      <c r="B15" s="3" t="s">
        <v>45</v>
      </c>
      <c r="C15" s="3" t="s">
        <v>119</v>
      </c>
      <c r="D15" s="3">
        <v>14</v>
      </c>
      <c r="E15" s="3">
        <v>192</v>
      </c>
      <c r="F15" s="3">
        <v>27.3</v>
      </c>
      <c r="G15" s="3">
        <v>0</v>
      </c>
      <c r="H15" s="3">
        <v>0</v>
      </c>
      <c r="I15" s="3">
        <v>0</v>
      </c>
      <c r="J15" s="3">
        <v>0</v>
      </c>
      <c r="K15" s="3">
        <v>46</v>
      </c>
      <c r="L15" s="3">
        <v>0</v>
      </c>
      <c r="M15" s="3">
        <v>0</v>
      </c>
    </row>
    <row r="16" spans="1:13" x14ac:dyDescent="0.3">
      <c r="A16" s="1">
        <v>306</v>
      </c>
      <c r="B16" s="1" t="s">
        <v>63</v>
      </c>
      <c r="C16" s="1" t="s">
        <v>129</v>
      </c>
      <c r="D16" s="1">
        <v>14</v>
      </c>
      <c r="E16" s="1">
        <v>192</v>
      </c>
      <c r="F16" s="1">
        <v>0</v>
      </c>
      <c r="G16" s="1">
        <v>0</v>
      </c>
      <c r="H16" s="1">
        <v>101.1</v>
      </c>
      <c r="I16" s="1">
        <v>0</v>
      </c>
      <c r="J16" s="1">
        <v>0</v>
      </c>
      <c r="K16" s="1">
        <v>0</v>
      </c>
      <c r="L16" s="1">
        <v>0</v>
      </c>
      <c r="M16" s="1">
        <v>5.8</v>
      </c>
    </row>
    <row r="17" spans="1:13" x14ac:dyDescent="0.3">
      <c r="A17" s="3">
        <v>381</v>
      </c>
      <c r="B17" s="3" t="s">
        <v>86</v>
      </c>
      <c r="C17" s="3" t="s">
        <v>139</v>
      </c>
      <c r="D17" s="3">
        <v>14</v>
      </c>
      <c r="E17" s="3">
        <v>192</v>
      </c>
      <c r="F17" s="3">
        <v>0</v>
      </c>
      <c r="G17" s="3">
        <v>0</v>
      </c>
      <c r="H17" s="3">
        <v>95.9</v>
      </c>
      <c r="I17" s="3">
        <v>0</v>
      </c>
      <c r="J17" s="3">
        <v>0</v>
      </c>
      <c r="K17" s="3">
        <v>0</v>
      </c>
      <c r="L17" s="3">
        <v>61</v>
      </c>
      <c r="M17" s="3">
        <v>0</v>
      </c>
    </row>
    <row r="18" spans="1:13" x14ac:dyDescent="0.3">
      <c r="A18" s="1">
        <v>350</v>
      </c>
      <c r="B18" s="1" t="s">
        <v>36</v>
      </c>
      <c r="C18" s="1" t="s">
        <v>115</v>
      </c>
      <c r="D18" s="1">
        <v>17</v>
      </c>
      <c r="E18" s="1">
        <v>191</v>
      </c>
      <c r="F18" s="1">
        <v>27.9</v>
      </c>
      <c r="G18" s="1">
        <v>0</v>
      </c>
      <c r="H18" s="1">
        <v>0</v>
      </c>
      <c r="I18" s="1">
        <v>188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3">
      <c r="A19" s="3">
        <v>329</v>
      </c>
      <c r="B19" s="3" t="s">
        <v>75</v>
      </c>
      <c r="C19" s="3" t="s">
        <v>135</v>
      </c>
      <c r="D19" s="3">
        <v>17</v>
      </c>
      <c r="E19" s="3">
        <v>191</v>
      </c>
      <c r="F19" s="3">
        <v>28.5</v>
      </c>
      <c r="G19" s="3">
        <v>0</v>
      </c>
      <c r="H19" s="3">
        <v>0</v>
      </c>
      <c r="I19" s="3">
        <v>194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3">
      <c r="A20" s="1">
        <v>382</v>
      </c>
      <c r="B20" s="1" t="s">
        <v>86</v>
      </c>
      <c r="C20" s="1" t="s">
        <v>140</v>
      </c>
      <c r="D20" s="1">
        <v>17</v>
      </c>
      <c r="E20" s="1">
        <v>191</v>
      </c>
      <c r="F20" s="1">
        <v>0</v>
      </c>
      <c r="G20" s="1">
        <v>0</v>
      </c>
      <c r="H20" s="1">
        <v>100.3</v>
      </c>
      <c r="I20" s="1">
        <v>182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3">
      <c r="A21" s="3">
        <v>384</v>
      </c>
      <c r="B21" s="3" t="s">
        <v>86</v>
      </c>
      <c r="C21" s="3" t="s">
        <v>142</v>
      </c>
      <c r="D21" s="3">
        <v>17</v>
      </c>
      <c r="E21" s="3">
        <v>191</v>
      </c>
      <c r="F21" s="3">
        <v>0</v>
      </c>
      <c r="G21" s="3">
        <v>62.7</v>
      </c>
      <c r="H21" s="3">
        <v>0</v>
      </c>
      <c r="I21" s="3">
        <v>0</v>
      </c>
      <c r="J21" s="3">
        <v>466</v>
      </c>
      <c r="K21" s="3">
        <v>0</v>
      </c>
      <c r="L21" s="3">
        <v>0</v>
      </c>
      <c r="M21" s="3">
        <v>0</v>
      </c>
    </row>
    <row r="22" spans="1:13" x14ac:dyDescent="0.3">
      <c r="A22" s="1">
        <v>398</v>
      </c>
      <c r="B22" s="1" t="s">
        <v>98</v>
      </c>
      <c r="C22" s="1" t="s">
        <v>144</v>
      </c>
      <c r="D22" s="1">
        <v>17</v>
      </c>
      <c r="E22" s="1">
        <v>191</v>
      </c>
      <c r="F22" s="1">
        <v>28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74</v>
      </c>
      <c r="M22" s="1">
        <v>0</v>
      </c>
    </row>
    <row r="23" spans="1:13" x14ac:dyDescent="0.3">
      <c r="A23" s="3">
        <v>352</v>
      </c>
      <c r="B23" s="3" t="s">
        <v>36</v>
      </c>
      <c r="C23" s="3" t="s">
        <v>116</v>
      </c>
      <c r="D23" s="3">
        <v>22</v>
      </c>
      <c r="E23" s="3">
        <v>190</v>
      </c>
      <c r="F23" s="3">
        <v>0</v>
      </c>
      <c r="G23" s="3">
        <v>58.9</v>
      </c>
      <c r="H23" s="3">
        <v>0</v>
      </c>
      <c r="I23" s="3">
        <v>0</v>
      </c>
      <c r="J23" s="3">
        <v>0</v>
      </c>
      <c r="K23" s="3">
        <v>41</v>
      </c>
      <c r="L23" s="3">
        <v>0</v>
      </c>
      <c r="M23" s="3">
        <v>0</v>
      </c>
    </row>
    <row r="24" spans="1:13" x14ac:dyDescent="0.3">
      <c r="A24" s="1">
        <v>304</v>
      </c>
      <c r="B24" s="1" t="s">
        <v>63</v>
      </c>
      <c r="C24" s="1" t="s">
        <v>127</v>
      </c>
      <c r="D24" s="1">
        <v>22</v>
      </c>
      <c r="E24" s="1">
        <v>190</v>
      </c>
      <c r="F24" s="1">
        <v>0</v>
      </c>
      <c r="G24" s="1">
        <v>0</v>
      </c>
      <c r="H24" s="1">
        <v>102.6</v>
      </c>
      <c r="I24" s="1">
        <v>0</v>
      </c>
      <c r="J24" s="1">
        <v>0</v>
      </c>
      <c r="K24" s="1">
        <v>0</v>
      </c>
      <c r="L24" s="1">
        <v>71</v>
      </c>
      <c r="M24" s="1">
        <v>0</v>
      </c>
    </row>
    <row r="25" spans="1:13" x14ac:dyDescent="0.3">
      <c r="A25" s="3">
        <v>379</v>
      </c>
      <c r="B25" s="3" t="s">
        <v>86</v>
      </c>
      <c r="C25" s="3" t="s">
        <v>137</v>
      </c>
      <c r="D25" s="3">
        <v>22</v>
      </c>
      <c r="E25" s="3">
        <v>190</v>
      </c>
      <c r="F25" s="3">
        <v>0</v>
      </c>
      <c r="G25" s="3">
        <v>63.7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4.04</v>
      </c>
    </row>
    <row r="26" spans="1:13" x14ac:dyDescent="0.3">
      <c r="A26" s="1">
        <v>287</v>
      </c>
      <c r="B26" s="1" t="s">
        <v>50</v>
      </c>
      <c r="C26" s="1" t="s">
        <v>123</v>
      </c>
      <c r="D26" s="1">
        <v>25</v>
      </c>
      <c r="E26" s="1">
        <v>188</v>
      </c>
      <c r="F26" s="1">
        <v>0</v>
      </c>
      <c r="G26" s="1">
        <v>63.8</v>
      </c>
      <c r="H26" s="1">
        <v>0</v>
      </c>
      <c r="I26" s="1">
        <v>164</v>
      </c>
      <c r="J26" s="1">
        <v>0</v>
      </c>
      <c r="K26" s="1">
        <v>0</v>
      </c>
      <c r="L26" s="1">
        <v>0</v>
      </c>
      <c r="M26" s="1">
        <v>0</v>
      </c>
    </row>
    <row r="27" spans="1:13" x14ac:dyDescent="0.3">
      <c r="A27" s="3">
        <v>288</v>
      </c>
      <c r="B27" s="3" t="s">
        <v>50</v>
      </c>
      <c r="C27" s="3" t="s">
        <v>124</v>
      </c>
      <c r="D27" s="3">
        <v>25</v>
      </c>
      <c r="E27" s="3">
        <v>188</v>
      </c>
      <c r="F27" s="3">
        <v>0</v>
      </c>
      <c r="G27" s="3">
        <v>0</v>
      </c>
      <c r="H27" s="3">
        <v>106</v>
      </c>
      <c r="I27" s="3">
        <v>0</v>
      </c>
      <c r="J27" s="3">
        <v>0</v>
      </c>
      <c r="K27" s="3">
        <v>0</v>
      </c>
      <c r="L27" s="3">
        <v>0</v>
      </c>
      <c r="M27" s="3">
        <v>5.35</v>
      </c>
    </row>
    <row r="28" spans="1:13" x14ac:dyDescent="0.3">
      <c r="A28" s="1">
        <v>326</v>
      </c>
      <c r="B28" s="1" t="s">
        <v>75</v>
      </c>
      <c r="C28" s="1" t="s">
        <v>133</v>
      </c>
      <c r="D28" s="1">
        <v>25</v>
      </c>
      <c r="E28" s="1">
        <v>188</v>
      </c>
      <c r="F28" s="1">
        <v>0</v>
      </c>
      <c r="G28" s="1">
        <v>0</v>
      </c>
      <c r="H28" s="1">
        <v>104.8</v>
      </c>
      <c r="I28" s="1">
        <v>0</v>
      </c>
      <c r="J28" s="1">
        <v>0</v>
      </c>
      <c r="K28" s="1">
        <v>45</v>
      </c>
      <c r="L28" s="1">
        <v>0</v>
      </c>
      <c r="M28" s="1">
        <v>0</v>
      </c>
    </row>
    <row r="29" spans="1:13" x14ac:dyDescent="0.3">
      <c r="A29" s="3">
        <v>215</v>
      </c>
      <c r="B29" s="3" t="s">
        <v>45</v>
      </c>
      <c r="C29" s="3" t="s">
        <v>118</v>
      </c>
      <c r="D29" s="3">
        <v>28</v>
      </c>
      <c r="E29" s="3">
        <v>187</v>
      </c>
      <c r="F29" s="3">
        <v>0</v>
      </c>
      <c r="G29" s="3">
        <v>65.5</v>
      </c>
      <c r="H29" s="3">
        <v>0</v>
      </c>
      <c r="I29" s="3">
        <v>0</v>
      </c>
      <c r="J29" s="3">
        <v>0</v>
      </c>
      <c r="K29" s="3">
        <v>0</v>
      </c>
      <c r="L29" s="3">
        <v>71</v>
      </c>
      <c r="M29" s="3">
        <v>0</v>
      </c>
    </row>
    <row r="30" spans="1:13" x14ac:dyDescent="0.3">
      <c r="A30" s="1">
        <v>402</v>
      </c>
      <c r="B30" s="1" t="s">
        <v>98</v>
      </c>
      <c r="C30" s="1" t="s">
        <v>148</v>
      </c>
      <c r="D30" s="1">
        <v>29</v>
      </c>
      <c r="E30" s="1">
        <v>186</v>
      </c>
      <c r="F30" s="1">
        <v>0</v>
      </c>
      <c r="G30" s="1">
        <v>69</v>
      </c>
      <c r="H30" s="1">
        <v>0</v>
      </c>
      <c r="I30" s="1">
        <v>189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3">
        <v>289</v>
      </c>
      <c r="B31" s="3" t="s">
        <v>50</v>
      </c>
      <c r="C31" s="3" t="s">
        <v>125</v>
      </c>
      <c r="D31" s="3">
        <v>30</v>
      </c>
      <c r="E31" s="3">
        <v>185</v>
      </c>
      <c r="F31" s="3">
        <v>29</v>
      </c>
      <c r="G31" s="3">
        <v>0</v>
      </c>
      <c r="H31" s="3">
        <v>0</v>
      </c>
      <c r="I31" s="3">
        <v>0</v>
      </c>
      <c r="J31" s="3">
        <v>0</v>
      </c>
      <c r="K31" s="3">
        <v>43</v>
      </c>
      <c r="L31" s="3">
        <v>0</v>
      </c>
      <c r="M31" s="3">
        <v>0</v>
      </c>
    </row>
    <row r="32" spans="1:13" x14ac:dyDescent="0.3">
      <c r="A32" s="1">
        <v>285</v>
      </c>
      <c r="B32" s="1" t="s">
        <v>50</v>
      </c>
      <c r="C32" s="1" t="s">
        <v>121</v>
      </c>
      <c r="D32" s="1">
        <v>31</v>
      </c>
      <c r="E32" s="1">
        <v>184</v>
      </c>
      <c r="F32" s="1">
        <v>0</v>
      </c>
      <c r="G32" s="1">
        <v>66.599999999999994</v>
      </c>
      <c r="H32" s="1">
        <v>0</v>
      </c>
      <c r="I32" s="1">
        <v>0</v>
      </c>
      <c r="J32" s="1">
        <v>0</v>
      </c>
      <c r="K32" s="1">
        <v>44</v>
      </c>
      <c r="L32" s="1">
        <v>0</v>
      </c>
      <c r="M32" s="1">
        <v>0</v>
      </c>
    </row>
    <row r="33" spans="1:13" x14ac:dyDescent="0.3">
      <c r="A33" s="3">
        <v>303</v>
      </c>
      <c r="B33" s="3" t="s">
        <v>63</v>
      </c>
      <c r="C33" s="3" t="s">
        <v>126</v>
      </c>
      <c r="D33" s="3">
        <v>32</v>
      </c>
      <c r="E33" s="3">
        <v>182</v>
      </c>
      <c r="F33" s="3">
        <v>0</v>
      </c>
      <c r="G33" s="3">
        <v>65.2</v>
      </c>
      <c r="H33" s="3">
        <v>0</v>
      </c>
      <c r="I33" s="3">
        <v>0</v>
      </c>
      <c r="J33" s="3">
        <v>0</v>
      </c>
      <c r="K33" s="3">
        <v>38</v>
      </c>
      <c r="L33" s="3">
        <v>0</v>
      </c>
      <c r="M33" s="3">
        <v>0</v>
      </c>
    </row>
    <row r="34" spans="1:13" x14ac:dyDescent="0.3">
      <c r="A34" s="1">
        <v>383</v>
      </c>
      <c r="B34" s="1" t="s">
        <v>86</v>
      </c>
      <c r="C34" s="1" t="s">
        <v>141</v>
      </c>
      <c r="D34" s="1">
        <v>32</v>
      </c>
      <c r="E34" s="1">
        <v>182</v>
      </c>
      <c r="F34" s="1">
        <v>29.2</v>
      </c>
      <c r="G34" s="1">
        <v>0</v>
      </c>
      <c r="H34" s="1">
        <v>0</v>
      </c>
      <c r="I34" s="1">
        <v>0</v>
      </c>
      <c r="J34" s="1">
        <v>0</v>
      </c>
      <c r="K34" s="1">
        <v>39</v>
      </c>
      <c r="L34" s="1">
        <v>0</v>
      </c>
      <c r="M34" s="1">
        <v>0</v>
      </c>
    </row>
    <row r="35" spans="1:13" x14ac:dyDescent="0.3">
      <c r="A35" s="3">
        <v>401</v>
      </c>
      <c r="B35" s="3" t="s">
        <v>98</v>
      </c>
      <c r="C35" s="3" t="s">
        <v>147</v>
      </c>
      <c r="D35" s="3">
        <v>32</v>
      </c>
      <c r="E35" s="3">
        <v>182</v>
      </c>
      <c r="F35" s="3">
        <v>0</v>
      </c>
      <c r="G35" s="3">
        <v>64.400000000000006</v>
      </c>
      <c r="H35" s="3">
        <v>0</v>
      </c>
      <c r="I35" s="3">
        <v>0</v>
      </c>
      <c r="J35" s="3">
        <v>0</v>
      </c>
      <c r="K35" s="3">
        <v>32</v>
      </c>
      <c r="L35" s="3">
        <v>0</v>
      </c>
      <c r="M35" s="3">
        <v>0</v>
      </c>
    </row>
    <row r="36" spans="1:13" x14ac:dyDescent="0.3">
      <c r="A36" s="1">
        <v>305</v>
      </c>
      <c r="B36" s="1" t="s">
        <v>63</v>
      </c>
      <c r="C36" s="1" t="s">
        <v>128</v>
      </c>
      <c r="D36" s="1">
        <v>35</v>
      </c>
      <c r="E36" s="1">
        <v>178</v>
      </c>
      <c r="F36" s="1">
        <v>30</v>
      </c>
      <c r="G36" s="1">
        <v>0</v>
      </c>
      <c r="H36" s="1">
        <v>0</v>
      </c>
      <c r="I36" s="1">
        <v>0</v>
      </c>
      <c r="J36" s="1">
        <v>0</v>
      </c>
      <c r="K36" s="1">
        <v>28</v>
      </c>
      <c r="L36" s="1">
        <v>0</v>
      </c>
      <c r="M36" s="1">
        <v>0</v>
      </c>
    </row>
    <row r="37" spans="1:13" x14ac:dyDescent="0.3">
      <c r="A37" s="3">
        <v>380</v>
      </c>
      <c r="B37" s="3" t="s">
        <v>86</v>
      </c>
      <c r="C37" s="3" t="s">
        <v>138</v>
      </c>
      <c r="D37" s="3">
        <v>36</v>
      </c>
      <c r="E37" s="3">
        <v>176</v>
      </c>
      <c r="F37" s="3">
        <v>31.6</v>
      </c>
      <c r="G37" s="3">
        <v>0</v>
      </c>
      <c r="H37" s="3">
        <v>0</v>
      </c>
      <c r="I37" s="3">
        <v>0</v>
      </c>
      <c r="J37" s="3">
        <v>0</v>
      </c>
      <c r="K37" s="3">
        <v>25</v>
      </c>
      <c r="L37" s="3">
        <v>0</v>
      </c>
      <c r="M37" s="3">
        <v>0</v>
      </c>
    </row>
  </sheetData>
  <autoFilter ref="A1:M37" xr:uid="{C4EDCF43-7D8D-4EEA-96DE-C66A6183CC8A}">
    <sortState xmlns:xlrd2="http://schemas.microsoft.com/office/spreadsheetml/2017/richdata2" ref="A2:M37">
      <sortCondition ref="D1:D3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2021-11-28T14:33:58Z</dcterms:modified>
</cp:coreProperties>
</file>